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harts/chart4.xml" ContentType="application/vnd.openxmlformats-officedocument.drawingml.chart+xml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emf" ContentType="image/x-emf"/>
  <Default Extension="wmf" ContentType="image/x-wmf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5" yWindow="390" windowWidth="11595" windowHeight="9210" activeTab="1"/>
  </bookViews>
  <sheets>
    <sheet name="Registro" sheetId="4" r:id="rId1"/>
    <sheet name="241-243" sheetId="1" r:id="rId2"/>
    <sheet name="244" sheetId="2" r:id="rId3"/>
    <sheet name="245" sheetId="3" r:id="rId4"/>
  </sheets>
  <externalReferences>
    <externalReference r:id="rId5"/>
  </externalReferences>
  <definedNames>
    <definedName name="_Ind18">[1]Cuantitativa!#REF!</definedName>
    <definedName name="_Ind4" localSheetId="2">'244'!#REF!</definedName>
    <definedName name="_Ind4" localSheetId="3">'245'!#REF!</definedName>
    <definedName name="_Ind4">'241-243'!$D$5</definedName>
    <definedName name="_xlnm.Print_Area" localSheetId="1">'241-243'!#REF!</definedName>
    <definedName name="_xlnm.Print_Area" localSheetId="2">'244'!$A$1:$E$24</definedName>
    <definedName name="_xlnm.Print_Area" localSheetId="3">'245'!#REF!</definedName>
    <definedName name="ficha">#REF!</definedName>
    <definedName name="OLE_LINK2" localSheetId="1">'241-243'!#REF!</definedName>
    <definedName name="OLE_LINK2" localSheetId="2">'244'!#REF!</definedName>
    <definedName name="OLE_LINK2" localSheetId="3">'245'!$B$4</definedName>
    <definedName name="OLE_LINK5" localSheetId="1">'241-243'!#REF!</definedName>
    <definedName name="OLE_LINK5" localSheetId="2">'244'!#REF!</definedName>
    <definedName name="OLE_LINK5" localSheetId="3">'245'!#REF!</definedName>
    <definedName name="OLE_LINK6" localSheetId="1">'241-243'!#REF!</definedName>
    <definedName name="OLE_LINK6" localSheetId="2">'244'!#REF!</definedName>
    <definedName name="OLE_LINK6" localSheetId="3">'245'!#REF!</definedName>
    <definedName name="OLE_LINK7" localSheetId="1">'241-243'!#REF!</definedName>
    <definedName name="OLE_LINK7" localSheetId="2">'244'!#REF!</definedName>
    <definedName name="OLE_LINK7" localSheetId="3">'245'!#REF!</definedName>
    <definedName name="OLE_LINK8" localSheetId="1">'241-243'!#REF!</definedName>
    <definedName name="OLE_LINK8" localSheetId="2">'244'!#REF!</definedName>
    <definedName name="OLE_LINK8" localSheetId="3">'245'!#REF!</definedName>
  </definedNames>
  <calcPr calcId="125725"/>
</workbook>
</file>

<file path=xl/calcChain.xml><?xml version="1.0" encoding="utf-8"?>
<calcChain xmlns="http://schemas.openxmlformats.org/spreadsheetml/2006/main">
  <c r="D6" i="2"/>
  <c r="B84" i="1" l="1"/>
  <c r="B24"/>
  <c r="B37"/>
  <c r="B38"/>
  <c r="B39"/>
  <c r="B40"/>
  <c r="B41"/>
  <c r="B42"/>
  <c r="B43"/>
  <c r="B44"/>
  <c r="B45"/>
  <c r="B46"/>
  <c r="B47"/>
  <c r="B48"/>
  <c r="B49"/>
  <c r="B50"/>
  <c r="B51"/>
  <c r="B52"/>
  <c r="D64"/>
  <c r="D34"/>
  <c r="D6"/>
  <c r="B67"/>
  <c r="B68"/>
  <c r="B69"/>
  <c r="B70"/>
  <c r="B71"/>
  <c r="B72"/>
  <c r="B73"/>
  <c r="B74"/>
  <c r="B75"/>
  <c r="B76"/>
  <c r="B77"/>
  <c r="B78"/>
  <c r="B79"/>
  <c r="B80"/>
  <c r="B81"/>
  <c r="B82"/>
  <c r="B83"/>
  <c r="B85"/>
  <c r="B86"/>
  <c r="B66"/>
  <c r="B36"/>
  <c r="B11"/>
  <c r="B12"/>
  <c r="B13"/>
  <c r="B14"/>
  <c r="B15"/>
  <c r="B16"/>
  <c r="B17"/>
  <c r="B18"/>
  <c r="B19"/>
  <c r="B20"/>
  <c r="B21"/>
  <c r="B22"/>
  <c r="B23"/>
  <c r="B25"/>
  <c r="B26"/>
  <c r="B9"/>
  <c r="B10"/>
  <c r="B8"/>
  <c r="B21" i="2"/>
  <c r="B22"/>
  <c r="B24"/>
  <c r="B23"/>
  <c r="B9"/>
  <c r="B10"/>
  <c r="B11"/>
  <c r="B12"/>
  <c r="B13"/>
  <c r="B14"/>
  <c r="B15"/>
  <c r="B16"/>
  <c r="B17"/>
  <c r="B8"/>
  <c r="A9" i="3"/>
  <c r="B9" s="1"/>
  <c r="D6"/>
  <c r="B15"/>
  <c r="B16"/>
  <c r="B17"/>
  <c r="B18"/>
  <c r="B19"/>
  <c r="B20"/>
  <c r="B21"/>
  <c r="B22"/>
  <c r="B23"/>
  <c r="B24"/>
  <c r="B25"/>
  <c r="B14"/>
  <c r="B10"/>
  <c r="B11"/>
  <c r="B12"/>
  <c r="B13"/>
  <c r="B8"/>
</calcChain>
</file>

<file path=xl/sharedStrings.xml><?xml version="1.0" encoding="utf-8"?>
<sst xmlns="http://schemas.openxmlformats.org/spreadsheetml/2006/main" count="102" uniqueCount="46">
  <si>
    <t>calidad ambiental</t>
  </si>
  <si>
    <t>Indicador:</t>
  </si>
  <si>
    <t>unidad del indicador:</t>
  </si>
  <si>
    <t>rango de valores del indicador:</t>
  </si>
  <si>
    <t>función de transformación:</t>
  </si>
  <si>
    <t>valor del indicador</t>
  </si>
  <si>
    <t>nº de indicador:</t>
  </si>
  <si>
    <t>representación de la función de transformación</t>
  </si>
  <si>
    <t>valor del  indicador</t>
  </si>
  <si>
    <t>fórmula del indicador</t>
  </si>
  <si>
    <t>Tipo de indicador</t>
  </si>
  <si>
    <t>% de la producción</t>
  </si>
  <si>
    <t>CA=1</t>
  </si>
  <si>
    <t>CA=1E-02I</t>
  </si>
  <si>
    <t>0&lt;I&lt;100</t>
  </si>
  <si>
    <t>CA=4,35E-04I</t>
  </si>
  <si>
    <t>0&lt;I&lt;2300</t>
  </si>
  <si>
    <t>2300&lt;I&lt;3000</t>
  </si>
  <si>
    <t>CA= - 1E-04 I^2 + 2E-02I</t>
  </si>
  <si>
    <t>0&lt;I&lt;50</t>
  </si>
  <si>
    <t>50&lt;I&lt;60</t>
  </si>
  <si>
    <t>60&lt;I&lt;90</t>
  </si>
  <si>
    <t>CA= - 3,33E- 0,2I + 3</t>
  </si>
  <si>
    <t>% de la producción sometida a pastoreo</t>
  </si>
  <si>
    <t>CA=I</t>
  </si>
  <si>
    <t>0&lt;I&lt;1</t>
  </si>
  <si>
    <t>1&lt;I&lt;4</t>
  </si>
  <si>
    <t>CA=2E-02 I</t>
  </si>
  <si>
    <t>Aptitud para el uso forestal</t>
  </si>
  <si>
    <t>0 - 90</t>
  </si>
  <si>
    <t>0 - 4</t>
  </si>
  <si>
    <t>0 - 100</t>
  </si>
  <si>
    <t>0 - 300</t>
  </si>
  <si>
    <t>Superficie relativa, ponderada según la productividad</t>
  </si>
  <si>
    <t>Productividad media</t>
  </si>
  <si>
    <t>2 (T=0,25)</t>
  </si>
  <si>
    <t>3 (T=0,50)</t>
  </si>
  <si>
    <t>TITULO</t>
  </si>
  <si>
    <t>ESTUDIO DE IMPACTO AMBIENTAL: PROCEDIMIENTO Y HERRAMIENTAS</t>
  </si>
  <si>
    <t>AUTORES</t>
  </si>
  <si>
    <t>ROBERTO PECHE GONZALEZ</t>
  </si>
  <si>
    <t>DOLORES ENCINAS MALAGON</t>
  </si>
  <si>
    <t>ZURIÑE GOMEZ DE BALUGERA LOPEZ DE ALDA</t>
  </si>
  <si>
    <t>MARIA ARRITOKIETA ORTUZAR IRAGORRI</t>
  </si>
  <si>
    <t>ISBN:</t>
  </si>
  <si>
    <t>978-84-613-9696-2</t>
  </si>
</sst>
</file>

<file path=xl/styles.xml><?xml version="1.0" encoding="utf-8"?>
<styleSheet xmlns="http://schemas.openxmlformats.org/spreadsheetml/2006/main">
  <numFmts count="3">
    <numFmt numFmtId="164" formatCode="_-* #,##0.00\ &quot;€&quot;_-;\-* #,##0.00\ &quot;€&quot;_-;_-* &quot;-&quot;??\ &quot;€&quot;_-;_-@_-"/>
    <numFmt numFmtId="165" formatCode="0.000"/>
    <numFmt numFmtId="166" formatCode="0.0"/>
  </numFmts>
  <fonts count="7">
    <font>
      <sz val="10"/>
      <name val="Arial"/>
    </font>
    <font>
      <sz val="10"/>
      <name val="Arial"/>
    </font>
    <font>
      <u/>
      <sz val="7.5"/>
      <color indexed="12"/>
      <name val="Arial"/>
    </font>
    <font>
      <b/>
      <sz val="8"/>
      <name val="Arial"/>
      <family val="2"/>
    </font>
    <font>
      <b/>
      <i/>
      <u/>
      <sz val="8"/>
      <name val="Arial"/>
      <family val="2"/>
    </font>
    <font>
      <sz val="8"/>
      <name val="Arial"/>
      <family val="2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5" fontId="5" fillId="4" borderId="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2" fontId="5" fillId="4" borderId="6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165" fontId="5" fillId="2" borderId="6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165" fontId="5" fillId="5" borderId="6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0" fontId="3" fillId="4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vertical="center"/>
    </xf>
    <xf numFmtId="0" fontId="4" fillId="3" borderId="27" xfId="0" applyFont="1" applyFill="1" applyBorder="1" applyAlignment="1">
      <alignment horizontal="center" vertical="center" wrapText="1"/>
    </xf>
    <xf numFmtId="166" fontId="5" fillId="4" borderId="28" xfId="0" applyNumberFormat="1" applyFont="1" applyFill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166" fontId="5" fillId="4" borderId="30" xfId="0" applyNumberFormat="1" applyFont="1" applyFill="1" applyBorder="1" applyAlignment="1">
      <alignment horizontal="center" vertical="center"/>
    </xf>
    <xf numFmtId="166" fontId="5" fillId="2" borderId="28" xfId="0" applyNumberFormat="1" applyFont="1" applyFill="1" applyBorder="1" applyAlignment="1">
      <alignment horizontal="center" vertical="center"/>
    </xf>
    <xf numFmtId="166" fontId="5" fillId="2" borderId="30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/>
    </xf>
    <xf numFmtId="166" fontId="5" fillId="2" borderId="31" xfId="0" applyNumberFormat="1" applyFont="1" applyFill="1" applyBorder="1" applyAlignment="1">
      <alignment horizontal="center" vertical="center"/>
    </xf>
    <xf numFmtId="2" fontId="5" fillId="2" borderId="32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4" borderId="28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165" fontId="5" fillId="5" borderId="32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165" fontId="5" fillId="4" borderId="32" xfId="0" applyNumberFormat="1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65" fontId="5" fillId="2" borderId="32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2" fontId="5" fillId="4" borderId="3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315800077919487"/>
          <c:y val="6.8181969508987722E-2"/>
          <c:w val="0.86526404735202234"/>
          <c:h val="0.69545608899167455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'241-243'!$A$8:$A$26</c:f>
              <c:numCache>
                <c:formatCode>General</c:formatCode>
                <c:ptCount val="1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80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</c:numCache>
            </c:numRef>
          </c:xVal>
          <c:yVal>
            <c:numRef>
              <c:f>'241-243'!$B$8:$B$26</c:f>
              <c:numCache>
                <c:formatCode>0.00</c:formatCode>
                <c:ptCount val="19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0.8</c:v>
                </c:pt>
                <c:pt idx="16">
                  <c:v>0.9</c:v>
                </c:pt>
                <c:pt idx="17">
                  <c:v>0.95000000000000007</c:v>
                </c:pt>
                <c:pt idx="18">
                  <c:v>1</c:v>
                </c:pt>
              </c:numCache>
            </c:numRef>
          </c:yVal>
        </c:ser>
        <c:axId val="48814336"/>
        <c:axId val="48836992"/>
      </c:scatterChart>
      <c:valAx>
        <c:axId val="48814336"/>
        <c:scaling>
          <c:orientation val="minMax"/>
          <c:max val="1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Índice</a:t>
                </a:r>
              </a:p>
            </c:rich>
          </c:tx>
          <c:layout>
            <c:manualLayout>
              <c:xMode val="edge"/>
              <c:yMode val="edge"/>
              <c:x val="0.4968426159977552"/>
              <c:y val="0.886365603616840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836992"/>
        <c:crosses val="autoZero"/>
        <c:crossBetween val="midCat"/>
      </c:valAx>
      <c:valAx>
        <c:axId val="48836992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526326610121926E-2"/>
              <c:y val="0.1954549792590981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814336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82201753721491"/>
          <c:y val="6.7567864793887239E-2"/>
          <c:w val="0.85744410345441802"/>
          <c:h val="0.69369674521724189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'241-243'!$A$36:$A$56</c:f>
              <c:numCache>
                <c:formatCode>General</c:formatCode>
                <c:ptCount val="2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1500</c:v>
                </c:pt>
                <c:pt idx="15">
                  <c:v>1800</c:v>
                </c:pt>
                <c:pt idx="16">
                  <c:v>2000</c:v>
                </c:pt>
                <c:pt idx="17">
                  <c:v>2300</c:v>
                </c:pt>
                <c:pt idx="18">
                  <c:v>2600</c:v>
                </c:pt>
                <c:pt idx="19">
                  <c:v>2700</c:v>
                </c:pt>
                <c:pt idx="20">
                  <c:v>3000</c:v>
                </c:pt>
              </c:numCache>
            </c:numRef>
          </c:xVal>
          <c:yVal>
            <c:numRef>
              <c:f>'241-243'!$B$36:$B$56</c:f>
              <c:numCache>
                <c:formatCode>0.000</c:formatCode>
                <c:ptCount val="21"/>
                <c:pt idx="0">
                  <c:v>0</c:v>
                </c:pt>
                <c:pt idx="1">
                  <c:v>4.3499999999999997E-2</c:v>
                </c:pt>
                <c:pt idx="2">
                  <c:v>8.6999999999999994E-2</c:v>
                </c:pt>
                <c:pt idx="3">
                  <c:v>0.1305</c:v>
                </c:pt>
                <c:pt idx="4">
                  <c:v>0.17399999999999999</c:v>
                </c:pt>
                <c:pt idx="5">
                  <c:v>0.2175</c:v>
                </c:pt>
                <c:pt idx="6">
                  <c:v>0.26100000000000001</c:v>
                </c:pt>
                <c:pt idx="7">
                  <c:v>0.30449999999999999</c:v>
                </c:pt>
                <c:pt idx="8">
                  <c:v>0.34799999999999998</c:v>
                </c:pt>
                <c:pt idx="9">
                  <c:v>0.39150000000000001</c:v>
                </c:pt>
                <c:pt idx="10">
                  <c:v>0.435</c:v>
                </c:pt>
                <c:pt idx="11">
                  <c:v>0.47849999999999998</c:v>
                </c:pt>
                <c:pt idx="12">
                  <c:v>0.52200000000000002</c:v>
                </c:pt>
                <c:pt idx="13">
                  <c:v>0.5655</c:v>
                </c:pt>
                <c:pt idx="14">
                  <c:v>0.65249999999999997</c:v>
                </c:pt>
                <c:pt idx="15">
                  <c:v>0.78300000000000003</c:v>
                </c:pt>
                <c:pt idx="16">
                  <c:v>0.87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yVal>
        </c:ser>
        <c:axId val="48916352"/>
        <c:axId val="48934912"/>
      </c:scatterChart>
      <c:valAx>
        <c:axId val="48916352"/>
        <c:scaling>
          <c:orientation val="minMax"/>
          <c:max val="30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Índice</a:t>
                </a:r>
              </a:p>
            </c:rich>
          </c:tx>
          <c:layout>
            <c:manualLayout>
              <c:xMode val="edge"/>
              <c:yMode val="edge"/>
              <c:x val="0.4591204368130013"/>
              <c:y val="0.887391290959718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934912"/>
        <c:crosses val="autoZero"/>
        <c:crossBetween val="midCat"/>
      </c:valAx>
      <c:valAx>
        <c:axId val="48934912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1981990700620692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916352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294117647058826"/>
          <c:y val="0.11312217194570141"/>
          <c:w val="0.84453781512605042"/>
          <c:h val="0.66063348416289613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'241-243'!$A$66:$A$86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'241-243'!$B$66:$B$86</c:f>
              <c:numCache>
                <c:formatCode>0.000</c:formatCode>
                <c:ptCount val="21"/>
                <c:pt idx="0">
                  <c:v>0</c:v>
                </c:pt>
                <c:pt idx="1">
                  <c:v>9.7500000000000003E-2</c:v>
                </c:pt>
                <c:pt idx="2">
                  <c:v>0.19</c:v>
                </c:pt>
                <c:pt idx="3">
                  <c:v>0.27749999999999997</c:v>
                </c:pt>
                <c:pt idx="4">
                  <c:v>0.36000000000000004</c:v>
                </c:pt>
                <c:pt idx="5">
                  <c:v>0.4375</c:v>
                </c:pt>
                <c:pt idx="6">
                  <c:v>0.51</c:v>
                </c:pt>
                <c:pt idx="7">
                  <c:v>0.57750000000000001</c:v>
                </c:pt>
                <c:pt idx="8">
                  <c:v>0.64</c:v>
                </c:pt>
                <c:pt idx="9">
                  <c:v>0.69750000000000001</c:v>
                </c:pt>
                <c:pt idx="10">
                  <c:v>0.75</c:v>
                </c:pt>
                <c:pt idx="11">
                  <c:v>0.7975000000000001</c:v>
                </c:pt>
                <c:pt idx="12">
                  <c:v>0.83999999999999986</c:v>
                </c:pt>
                <c:pt idx="13">
                  <c:v>0.87749999999999995</c:v>
                </c:pt>
                <c:pt idx="14">
                  <c:v>0.91000000000000014</c:v>
                </c:pt>
                <c:pt idx="15">
                  <c:v>0.9375</c:v>
                </c:pt>
                <c:pt idx="16">
                  <c:v>0.96000000000000008</c:v>
                </c:pt>
                <c:pt idx="17">
                  <c:v>0.97749999999999992</c:v>
                </c:pt>
                <c:pt idx="18">
                  <c:v>0.99</c:v>
                </c:pt>
                <c:pt idx="19">
                  <c:v>0.99750000000000005</c:v>
                </c:pt>
                <c:pt idx="20">
                  <c:v>1</c:v>
                </c:pt>
              </c:numCache>
            </c:numRef>
          </c:yVal>
        </c:ser>
        <c:axId val="49101824"/>
        <c:axId val="49128576"/>
      </c:scatterChart>
      <c:valAx>
        <c:axId val="49101824"/>
        <c:scaling>
          <c:orientation val="minMax"/>
          <c:max val="1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Índice</a:t>
                </a:r>
              </a:p>
            </c:rich>
          </c:tx>
          <c:layout>
            <c:manualLayout>
              <c:xMode val="edge"/>
              <c:yMode val="edge"/>
              <c:x val="0.48739495798319332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128576"/>
        <c:crosses val="autoZero"/>
        <c:crossBetween val="midCat"/>
      </c:valAx>
      <c:valAx>
        <c:axId val="49128576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504201680672275E-2"/>
              <c:y val="0.2171945701357466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101824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714285714285714"/>
          <c:y val="6.7567864793887239E-2"/>
          <c:w val="0.86764705882352988"/>
          <c:h val="0.6936967452172418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'244'!$A$8:$A$24</c:f>
              <c:numCache>
                <c:formatCode>General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80</c:v>
                </c:pt>
                <c:pt idx="16">
                  <c:v>90</c:v>
                </c:pt>
              </c:numCache>
            </c:numRef>
          </c:xVal>
          <c:yVal>
            <c:numRef>
              <c:f>'244'!$B$8:$B$24</c:f>
              <c:numCache>
                <c:formatCode>0.000</c:formatCode>
                <c:ptCount val="17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0.70000000000000007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0.83549999999999969</c:v>
                </c:pt>
                <c:pt idx="14">
                  <c:v>0.66899999999999959</c:v>
                </c:pt>
                <c:pt idx="15">
                  <c:v>0.33599999999999985</c:v>
                </c:pt>
                <c:pt idx="16">
                  <c:v>2.9999999999996696E-3</c:v>
                </c:pt>
              </c:numCache>
            </c:numRef>
          </c:yVal>
        </c:ser>
        <c:axId val="137819648"/>
        <c:axId val="137821568"/>
      </c:scatterChart>
      <c:valAx>
        <c:axId val="137819648"/>
        <c:scaling>
          <c:orientation val="minMax"/>
          <c:max val="9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Índice</a:t>
                </a:r>
              </a:p>
            </c:rich>
          </c:tx>
          <c:layout>
            <c:manualLayout>
              <c:xMode val="edge"/>
              <c:yMode val="edge"/>
              <c:x val="0.50210084033613445"/>
              <c:y val="0.887391290959718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821568"/>
        <c:crosses val="autoZero"/>
        <c:crossBetween val="midCat"/>
      </c:valAx>
      <c:valAx>
        <c:axId val="137821568"/>
        <c:scaling>
          <c:orientation val="minMax"/>
          <c:max val="1.0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504201680672275E-2"/>
              <c:y val="0.1891900214228842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8196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315800077919487"/>
          <c:y val="6.8493456110231707E-2"/>
          <c:w val="0.86947457799607131"/>
          <c:h val="0.70776571313906078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'245'!$A$8:$A$25</c:f>
              <c:numCache>
                <c:formatCode>0.0</c:formatCode>
                <c:ptCount val="18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3.4</c:v>
                </c:pt>
                <c:pt idx="17">
                  <c:v>4</c:v>
                </c:pt>
              </c:numCache>
            </c:numRef>
          </c:xVal>
          <c:yVal>
            <c:numRef>
              <c:f>'245'!$B$8:$B$25</c:f>
              <c:numCache>
                <c:formatCode>0.00</c:formatCode>
                <c:ptCount val="18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yVal>
        </c:ser>
        <c:axId val="138500352"/>
        <c:axId val="138506240"/>
      </c:scatterChart>
      <c:valAx>
        <c:axId val="138500352"/>
        <c:scaling>
          <c:orientation val="minMax"/>
        </c:scaling>
        <c:axPos val="b"/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8506240"/>
        <c:crosses val="autoZero"/>
        <c:crossBetween val="midCat"/>
      </c:valAx>
      <c:valAx>
        <c:axId val="13850624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8500352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emf"/><Relationship Id="rId5" Type="http://schemas.openxmlformats.org/officeDocument/2006/relationships/image" Target="../media/image2.emf"/><Relationship Id="rId4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1.emf"/><Relationship Id="rId1" Type="http://schemas.openxmlformats.org/officeDocument/2006/relationships/chart" Target="../charts/chart5.xml"/><Relationship Id="rId4" Type="http://schemas.openxmlformats.org/officeDocument/2006/relationships/image" Target="../media/image1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w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5.wmf"/><Relationship Id="rId3" Type="http://schemas.openxmlformats.org/officeDocument/2006/relationships/image" Target="../media/image7.wmf"/><Relationship Id="rId7" Type="http://schemas.openxmlformats.org/officeDocument/2006/relationships/image" Target="../media/image11.wmf"/><Relationship Id="rId2" Type="http://schemas.openxmlformats.org/officeDocument/2006/relationships/image" Target="../media/image6.wmf"/><Relationship Id="rId1" Type="http://schemas.openxmlformats.org/officeDocument/2006/relationships/image" Target="../media/image4.wmf"/><Relationship Id="rId6" Type="http://schemas.openxmlformats.org/officeDocument/2006/relationships/image" Target="../media/image10.wmf"/><Relationship Id="rId5" Type="http://schemas.openxmlformats.org/officeDocument/2006/relationships/image" Target="../media/image9.wmf"/><Relationship Id="rId4" Type="http://schemas.openxmlformats.org/officeDocument/2006/relationships/image" Target="../media/image8.w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5.wmf"/><Relationship Id="rId3" Type="http://schemas.openxmlformats.org/officeDocument/2006/relationships/image" Target="../media/image7.wmf"/><Relationship Id="rId7" Type="http://schemas.openxmlformats.org/officeDocument/2006/relationships/image" Target="../media/image11.wmf"/><Relationship Id="rId2" Type="http://schemas.openxmlformats.org/officeDocument/2006/relationships/image" Target="../media/image6.wmf"/><Relationship Id="rId1" Type="http://schemas.openxmlformats.org/officeDocument/2006/relationships/image" Target="../media/image4.wmf"/><Relationship Id="rId6" Type="http://schemas.openxmlformats.org/officeDocument/2006/relationships/image" Target="../media/image10.wmf"/><Relationship Id="rId5" Type="http://schemas.openxmlformats.org/officeDocument/2006/relationships/image" Target="../media/image9.wmf"/><Relationship Id="rId4" Type="http://schemas.openxmlformats.org/officeDocument/2006/relationships/image" Target="../media/image8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4</xdr:col>
      <xdr:colOff>1495425</xdr:colOff>
      <xdr:row>19</xdr:row>
      <xdr:rowOff>152400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9524</xdr:colOff>
      <xdr:row>19</xdr:row>
      <xdr:rowOff>152400</xdr:rowOff>
    </xdr:from>
    <xdr:to>
      <xdr:col>4</xdr:col>
      <xdr:colOff>1506139</xdr:colOff>
      <xdr:row>25</xdr:row>
      <xdr:rowOff>152400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4438649" y="4748213"/>
          <a:ext cx="4520803" cy="964406"/>
        </a:xfrm>
        <a:prstGeom prst="rect">
          <a:avLst/>
        </a:prstGeom>
        <a:solidFill>
          <a:srgbClr val="CCFFCC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3.1.2. USO PRODUCTIVO.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Usos del suelo rústico ligados a la producción primaria, incluida la minería.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3.1.2.1. USO AGRÍCOLA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 Utilización del suelo rústico en el sector agrario, expresado en zonas homogeneas respecto al tipo de cultivo. </a:t>
          </a:r>
        </a:p>
        <a:p>
          <a:pPr algn="just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productividad son los kg de materia seca por ha y la producción los kg de materia seca</a:t>
          </a:r>
        </a:p>
      </xdr:txBody>
    </xdr:sp>
    <xdr:clientData/>
  </xdr:twoCellAnchor>
  <xdr:twoCellAnchor>
    <xdr:from>
      <xdr:col>1</xdr:col>
      <xdr:colOff>2752725</xdr:colOff>
      <xdr:row>35</xdr:row>
      <xdr:rowOff>0</xdr:rowOff>
    </xdr:from>
    <xdr:to>
      <xdr:col>5</xdr:col>
      <xdr:colOff>0</xdr:colOff>
      <xdr:row>48</xdr:row>
      <xdr:rowOff>9525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0</xdr:colOff>
      <xdr:row>48</xdr:row>
      <xdr:rowOff>0</xdr:rowOff>
    </xdr:from>
    <xdr:to>
      <xdr:col>4</xdr:col>
      <xdr:colOff>1476375</xdr:colOff>
      <xdr:row>55</xdr:row>
      <xdr:rowOff>152400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4429125" y="10839450"/>
          <a:ext cx="4505325" cy="12858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3.1.2. USO PRODUCTIVO.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Usos del suelo rústico ligados a la producción primaria, incluida la minería.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3.1.2.1. USO AGRÍCOLA: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Utilización del suelo rústico en el sector agrario, expresado en zonas homogeneas respecto al tipo de cultivo.</a:t>
          </a:r>
        </a:p>
        <a:p>
          <a:pPr algn="just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productividad son los kg de materia seca por ha. Dentro de la superficie total no debe considerarse la de clase agrológica VIII. Se alcanza CA=1 para una productividad media de 2300 ka ha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-1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, cifra que corresponde aproximadamente a la necesaria para cubrir las necesidades de la creciente población mundial en el horizonte del 2030.</a:t>
          </a:r>
        </a:p>
        <a:p>
          <a:pPr algn="just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0</xdr:colOff>
      <xdr:row>78</xdr:row>
      <xdr:rowOff>9525</xdr:rowOff>
    </xdr:from>
    <xdr:to>
      <xdr:col>5</xdr:col>
      <xdr:colOff>0</xdr:colOff>
      <xdr:row>86</xdr:row>
      <xdr:rowOff>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4429125" y="17240250"/>
          <a:ext cx="4543425" cy="12858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3.1.2. USO PRODUCTIVO.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Usos del suelo rústico ligados a la producción primaria, incluida la minería.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3.1.2.1. USO AGRÍCOLA: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Utilización del suelo rústico en el sector agrario, expresado en zonas homogeneas respecto al tipo de cultivo. </a:t>
          </a:r>
        </a:p>
        <a:p>
          <a:pPr algn="just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productividad son los kg de materia seca por ha.</a:t>
          </a:r>
        </a:p>
        <a:p>
          <a:pPr algn="just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 siempre un impacto negativo, ya que cualquier parcela está explotada siempre al 100%.</a:t>
          </a:r>
        </a:p>
        <a:p>
          <a:pPr algn="just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Ind(sin)=100</a:t>
          </a:r>
        </a:p>
        <a:p>
          <a:pPr algn="just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9525</xdr:colOff>
      <xdr:row>65</xdr:row>
      <xdr:rowOff>9525</xdr:rowOff>
    </xdr:from>
    <xdr:to>
      <xdr:col>5</xdr:col>
      <xdr:colOff>0</xdr:colOff>
      <xdr:row>78</xdr:row>
      <xdr:rowOff>9525</xdr:rowOff>
    </xdr:to>
    <xdr:graphicFrame macro="">
      <xdr:nvGraphicFramePr>
        <xdr:cNvPr id="104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771525</xdr:colOff>
      <xdr:row>87</xdr:row>
      <xdr:rowOff>0</xdr:rowOff>
    </xdr:from>
    <xdr:to>
      <xdr:col>1</xdr:col>
      <xdr:colOff>1943100</xdr:colOff>
      <xdr:row>87</xdr:row>
      <xdr:rowOff>0</xdr:rowOff>
    </xdr:to>
    <xdr:pic>
      <xdr:nvPicPr>
        <xdr:cNvPr id="1145" name="Picture 12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486025" y="18688050"/>
          <a:ext cx="1171575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9525</xdr:colOff>
      <xdr:row>61</xdr:row>
      <xdr:rowOff>0</xdr:rowOff>
    </xdr:to>
    <xdr:pic>
      <xdr:nvPicPr>
        <xdr:cNvPr id="1147" name="Picture 12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500" y="13220700"/>
          <a:ext cx="2724150" cy="381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76200</xdr:colOff>
      <xdr:row>87</xdr:row>
      <xdr:rowOff>0</xdr:rowOff>
    </xdr:from>
    <xdr:to>
      <xdr:col>6</xdr:col>
      <xdr:colOff>495300</xdr:colOff>
      <xdr:row>87</xdr:row>
      <xdr:rowOff>0</xdr:rowOff>
    </xdr:to>
    <xdr:pic>
      <xdr:nvPicPr>
        <xdr:cNvPr id="1177" name="Picture 153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05325" y="18688050"/>
          <a:ext cx="5724525" cy="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4</xdr:col>
      <xdr:colOff>1476375</xdr:colOff>
      <xdr:row>0</xdr:row>
      <xdr:rowOff>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4438650" y="0"/>
          <a:ext cx="4495800" cy="0"/>
        </a:xfrm>
        <a:prstGeom prst="rect">
          <a:avLst/>
        </a:prstGeom>
        <a:solidFill>
          <a:srgbClr val="CCFFCC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3.1.2. USO PRODUCTIVO.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Usos del suelo rústico ligados a la producción primaria, incluida la minería.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3.1.2.1. USO AGRÍCOLA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 Utilización del suelo rústico en el sector agrario, expresado en zonas homogeneas respecto al tipo de cultivo. </a:t>
          </a:r>
        </a:p>
        <a:p>
          <a:pPr algn="just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Productividad → kg de materia seca/ha</a:t>
          </a:r>
        </a:p>
        <a:p>
          <a:pPr algn="just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Producción → kg de materia seca</a:t>
          </a:r>
        </a:p>
      </xdr:txBody>
    </xdr:sp>
    <xdr:clientData/>
  </xdr:twoCellAnchor>
  <xdr:twoCellAnchor editAs="oneCell">
    <xdr:from>
      <xdr:col>2</xdr:col>
      <xdr:colOff>9525</xdr:colOff>
      <xdr:row>20</xdr:row>
      <xdr:rowOff>9525</xdr:rowOff>
    </xdr:from>
    <xdr:to>
      <xdr:col>4</xdr:col>
      <xdr:colOff>1495425</xdr:colOff>
      <xdr:row>23</xdr:row>
      <xdr:rowOff>142875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4438650" y="4781550"/>
          <a:ext cx="4514850" cy="6191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3.1.2. USO PRODUCTIVO.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Usos del suelo rústico ligados a la producción primaria, incluida la minería.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3.1.2.2. USO GANADERO: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Praderas y pastizales e instalaciones relacionadas.</a:t>
          </a:r>
        </a:p>
        <a:p>
          <a:pPr algn="just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Las unidades del numerador y denominador son kg/ha año.</a:t>
          </a:r>
        </a:p>
        <a:p>
          <a:pPr algn="just" rtl="0">
            <a:defRPr sz="1000"/>
          </a:pPr>
          <a:endParaRPr lang="es-ES" sz="800" b="0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ES" sz="800" b="0" i="0" u="sng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9525</xdr:colOff>
      <xdr:row>7</xdr:row>
      <xdr:rowOff>9525</xdr:rowOff>
    </xdr:from>
    <xdr:to>
      <xdr:col>5</xdr:col>
      <xdr:colOff>0</xdr:colOff>
      <xdr:row>20</xdr:row>
      <xdr:rowOff>19050</xdr:rowOff>
    </xdr:to>
    <xdr:graphicFrame macro="">
      <xdr:nvGraphicFramePr>
        <xdr:cNvPr id="205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771525</xdr:colOff>
      <xdr:row>2</xdr:row>
      <xdr:rowOff>0</xdr:rowOff>
    </xdr:from>
    <xdr:to>
      <xdr:col>1</xdr:col>
      <xdr:colOff>1943100</xdr:colOff>
      <xdr:row>3</xdr:row>
      <xdr:rowOff>0</xdr:rowOff>
    </xdr:to>
    <xdr:pic>
      <xdr:nvPicPr>
        <xdr:cNvPr id="2075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86025" y="762000"/>
          <a:ext cx="1171575" cy="381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76200</xdr:colOff>
      <xdr:row>25</xdr:row>
      <xdr:rowOff>0</xdr:rowOff>
    </xdr:from>
    <xdr:to>
      <xdr:col>6</xdr:col>
      <xdr:colOff>495300</xdr:colOff>
      <xdr:row>25</xdr:row>
      <xdr:rowOff>0</xdr:rowOff>
    </xdr:to>
    <xdr:pic>
      <xdr:nvPicPr>
        <xdr:cNvPr id="209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505325" y="5581650"/>
          <a:ext cx="5724525" cy="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19050</xdr:rowOff>
    </xdr:from>
    <xdr:to>
      <xdr:col>4</xdr:col>
      <xdr:colOff>1495425</xdr:colOff>
      <xdr:row>20</xdr:row>
      <xdr:rowOff>0</xdr:rowOff>
    </xdr:to>
    <xdr:graphicFrame macro="">
      <xdr:nvGraphicFramePr>
        <xdr:cNvPr id="308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771525</xdr:colOff>
      <xdr:row>0</xdr:row>
      <xdr:rowOff>0</xdr:rowOff>
    </xdr:from>
    <xdr:to>
      <xdr:col>1</xdr:col>
      <xdr:colOff>1943100</xdr:colOff>
      <xdr:row>0</xdr:row>
      <xdr:rowOff>0</xdr:rowOff>
    </xdr:to>
    <xdr:pic>
      <xdr:nvPicPr>
        <xdr:cNvPr id="3099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86025" y="0"/>
          <a:ext cx="1171575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9525</xdr:colOff>
      <xdr:row>20</xdr:row>
      <xdr:rowOff>9525</xdr:rowOff>
    </xdr:from>
    <xdr:to>
      <xdr:col>4</xdr:col>
      <xdr:colOff>1495425</xdr:colOff>
      <xdr:row>24</xdr:row>
      <xdr:rowOff>152400</xdr:rowOff>
    </xdr:to>
    <xdr:sp macro="" textlink="">
      <xdr:nvSpPr>
        <xdr:cNvPr id="3101" name="Text Box 29"/>
        <xdr:cNvSpPr txBox="1">
          <a:spLocks noChangeArrowheads="1"/>
        </xdr:cNvSpPr>
      </xdr:nvSpPr>
      <xdr:spPr bwMode="auto">
        <a:xfrm>
          <a:off x="4438650" y="4781550"/>
          <a:ext cx="4514850" cy="7905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3.1.2. USO PRODUCTIVO.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Usos del suelo rústico ligados a la producción primaria, incluida la minería.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3.1.2.1. USO FORESTAL: 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sng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76200</xdr:colOff>
      <xdr:row>26</xdr:row>
      <xdr:rowOff>0</xdr:rowOff>
    </xdr:from>
    <xdr:to>
      <xdr:col>6</xdr:col>
      <xdr:colOff>495300</xdr:colOff>
      <xdr:row>26</xdr:row>
      <xdr:rowOff>0</xdr:rowOff>
    </xdr:to>
    <xdr:pic>
      <xdr:nvPicPr>
        <xdr:cNvPr id="311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505325" y="5743575"/>
          <a:ext cx="5724525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171450</xdr:colOff>
      <xdr:row>22</xdr:row>
      <xdr:rowOff>133350</xdr:rowOff>
    </xdr:from>
    <xdr:to>
      <xdr:col>4</xdr:col>
      <xdr:colOff>133350</xdr:colOff>
      <xdr:row>24</xdr:row>
      <xdr:rowOff>95250</xdr:rowOff>
    </xdr:to>
    <xdr:pic>
      <xdr:nvPicPr>
        <xdr:cNvPr id="3120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r="45695" b="33580"/>
        <a:stretch>
          <a:fillRect/>
        </a:stretch>
      </xdr:blipFill>
      <xdr:spPr bwMode="auto">
        <a:xfrm>
          <a:off x="4600575" y="5229225"/>
          <a:ext cx="2990850" cy="2857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il/Zuri&#241;e/Mis%20documentos/zuri/ZURI1/ingenier&#237;a/asignaturas/impacto%20ambiental/pr&#225;cticas%20excel/excel%20E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Cualitativa"/>
      <sheetName val="Cuantitativa"/>
      <sheetName val="Comentarios Cualitativa"/>
      <sheetName val="Comentarios Cuantitativ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7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5.bin"/><Relationship Id="rId11" Type="http://schemas.openxmlformats.org/officeDocument/2006/relationships/oleObject" Target="../embeddings/oleObject10.bin"/><Relationship Id="rId5" Type="http://schemas.openxmlformats.org/officeDocument/2006/relationships/oleObject" Target="../embeddings/oleObject4.bin"/><Relationship Id="rId10" Type="http://schemas.openxmlformats.org/officeDocument/2006/relationships/oleObject" Target="../embeddings/oleObject9.bin"/><Relationship Id="rId4" Type="http://schemas.openxmlformats.org/officeDocument/2006/relationships/oleObject" Target="../embeddings/oleObject3.bin"/><Relationship Id="rId9" Type="http://schemas.openxmlformats.org/officeDocument/2006/relationships/oleObject" Target="../embeddings/oleObject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5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14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3.bin"/><Relationship Id="rId11" Type="http://schemas.openxmlformats.org/officeDocument/2006/relationships/oleObject" Target="../embeddings/oleObject18.bin"/><Relationship Id="rId5" Type="http://schemas.openxmlformats.org/officeDocument/2006/relationships/oleObject" Target="../embeddings/oleObject12.bin"/><Relationship Id="rId10" Type="http://schemas.openxmlformats.org/officeDocument/2006/relationships/oleObject" Target="../embeddings/oleObject17.bin"/><Relationship Id="rId4" Type="http://schemas.openxmlformats.org/officeDocument/2006/relationships/oleObject" Target="../embeddings/oleObject11.bin"/><Relationship Id="rId9" Type="http://schemas.openxmlformats.org/officeDocument/2006/relationships/oleObject" Target="../embeddings/oleObject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26" sqref="B26"/>
    </sheetView>
  </sheetViews>
  <sheetFormatPr baseColWidth="10" defaultRowHeight="12.75"/>
  <cols>
    <col min="2" max="2" width="98.140625" customWidth="1"/>
  </cols>
  <sheetData>
    <row r="1" spans="1:2">
      <c r="A1" t="s">
        <v>37</v>
      </c>
      <c r="B1" t="s">
        <v>38</v>
      </c>
    </row>
    <row r="3" spans="1:2">
      <c r="A3" t="s">
        <v>39</v>
      </c>
      <c r="B3" t="s">
        <v>40</v>
      </c>
    </row>
    <row r="4" spans="1:2">
      <c r="B4" t="s">
        <v>41</v>
      </c>
    </row>
    <row r="5" spans="1:2">
      <c r="B5" t="s">
        <v>42</v>
      </c>
    </row>
    <row r="6" spans="1:2">
      <c r="B6" t="s">
        <v>43</v>
      </c>
    </row>
    <row r="8" spans="1:2">
      <c r="A8" t="s">
        <v>44</v>
      </c>
      <c r="B8" t="s">
        <v>45</v>
      </c>
    </row>
  </sheetData>
  <phoneticPr fontId="6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8"/>
  <sheetViews>
    <sheetView tabSelected="1" topLeftCell="B10" zoomScale="160" zoomScaleNormal="160" workbookViewId="0">
      <selection activeCell="B88" sqref="B88"/>
    </sheetView>
  </sheetViews>
  <sheetFormatPr baseColWidth="10" defaultRowHeight="12.75" customHeight="1"/>
  <cols>
    <col min="1" max="1" width="25.7109375" style="24" customWidth="1"/>
    <col min="2" max="2" width="40.7109375" style="24" customWidth="1"/>
    <col min="3" max="5" width="22.7109375" style="24" customWidth="1"/>
    <col min="6" max="16384" width="11.42578125" style="24"/>
  </cols>
  <sheetData>
    <row r="1" spans="1:5" ht="30" customHeight="1" thickTop="1">
      <c r="A1" s="30" t="s">
        <v>6</v>
      </c>
      <c r="B1" s="31">
        <v>241</v>
      </c>
      <c r="C1" s="32" t="s">
        <v>4</v>
      </c>
      <c r="D1" s="33" t="s">
        <v>13</v>
      </c>
      <c r="E1" s="34" t="s">
        <v>14</v>
      </c>
    </row>
    <row r="2" spans="1:5" ht="30" customHeight="1">
      <c r="A2" s="35" t="s">
        <v>1</v>
      </c>
      <c r="B2" s="11" t="s">
        <v>11</v>
      </c>
      <c r="C2" s="16"/>
      <c r="D2" s="17"/>
      <c r="E2" s="36"/>
    </row>
    <row r="3" spans="1:5" ht="30" customHeight="1">
      <c r="A3" s="35" t="s">
        <v>9</v>
      </c>
      <c r="B3" s="68"/>
      <c r="C3" s="16"/>
      <c r="D3" s="18"/>
      <c r="E3" s="36"/>
    </row>
    <row r="4" spans="1:5" ht="30" customHeight="1" thickBot="1">
      <c r="A4" s="35" t="s">
        <v>2</v>
      </c>
      <c r="B4" s="11"/>
      <c r="C4" s="19"/>
      <c r="D4" s="20"/>
      <c r="E4" s="37"/>
    </row>
    <row r="5" spans="1:5" ht="30" customHeight="1">
      <c r="A5" s="35" t="s">
        <v>3</v>
      </c>
      <c r="B5" s="11" t="s">
        <v>31</v>
      </c>
      <c r="C5" s="1" t="s">
        <v>5</v>
      </c>
      <c r="D5" s="7">
        <v>40</v>
      </c>
      <c r="E5" s="38"/>
    </row>
    <row r="6" spans="1:5" ht="30" customHeight="1" thickBot="1">
      <c r="A6" s="39" t="s">
        <v>10</v>
      </c>
      <c r="B6" s="15" t="s">
        <v>35</v>
      </c>
      <c r="C6" s="3" t="s">
        <v>0</v>
      </c>
      <c r="D6" s="10">
        <f>+D5*0.01</f>
        <v>0.4</v>
      </c>
      <c r="E6" s="40"/>
    </row>
    <row r="7" spans="1:5" ht="30" customHeight="1">
      <c r="A7" s="41" t="s">
        <v>8</v>
      </c>
      <c r="B7" s="5" t="s">
        <v>0</v>
      </c>
      <c r="C7" s="70" t="s">
        <v>7</v>
      </c>
      <c r="D7" s="71"/>
      <c r="E7" s="72"/>
    </row>
    <row r="8" spans="1:5" ht="12.75" customHeight="1">
      <c r="A8" s="53">
        <v>0</v>
      </c>
      <c r="B8" s="8">
        <f>0.01*A8</f>
        <v>0</v>
      </c>
      <c r="C8" s="22"/>
      <c r="D8" s="22"/>
      <c r="E8" s="43"/>
    </row>
    <row r="9" spans="1:5" ht="12.75" customHeight="1">
      <c r="A9" s="61">
        <v>5</v>
      </c>
      <c r="B9" s="8">
        <f t="shared" ref="B9:B26" si="0">0.01*A9</f>
        <v>0.05</v>
      </c>
      <c r="C9" s="21"/>
      <c r="D9" s="22"/>
      <c r="E9" s="43"/>
    </row>
    <row r="10" spans="1:5" ht="12.75" customHeight="1">
      <c r="A10" s="53">
        <v>10</v>
      </c>
      <c r="B10" s="8">
        <f t="shared" si="0"/>
        <v>0.1</v>
      </c>
      <c r="C10" s="21"/>
      <c r="D10" s="22"/>
      <c r="E10" s="43"/>
    </row>
    <row r="11" spans="1:5" ht="12.75" customHeight="1">
      <c r="A11" s="61">
        <v>15</v>
      </c>
      <c r="B11" s="8">
        <f t="shared" si="0"/>
        <v>0.15</v>
      </c>
      <c r="C11" s="21"/>
      <c r="D11" s="22"/>
      <c r="E11" s="43"/>
    </row>
    <row r="12" spans="1:5" ht="12.75" customHeight="1">
      <c r="A12" s="53">
        <v>20</v>
      </c>
      <c r="B12" s="8">
        <f t="shared" si="0"/>
        <v>0.2</v>
      </c>
      <c r="C12" s="21"/>
      <c r="D12" s="22"/>
      <c r="E12" s="43"/>
    </row>
    <row r="13" spans="1:5" ht="12.75" customHeight="1">
      <c r="A13" s="61">
        <v>25</v>
      </c>
      <c r="B13" s="8">
        <f t="shared" si="0"/>
        <v>0.25</v>
      </c>
      <c r="C13" s="21"/>
      <c r="D13" s="22"/>
      <c r="E13" s="43"/>
    </row>
    <row r="14" spans="1:5" ht="12.75" customHeight="1">
      <c r="A14" s="53">
        <v>30</v>
      </c>
      <c r="B14" s="8">
        <f t="shared" si="0"/>
        <v>0.3</v>
      </c>
      <c r="C14" s="21"/>
      <c r="D14" s="22"/>
      <c r="E14" s="43"/>
    </row>
    <row r="15" spans="1:5" ht="12.75" customHeight="1">
      <c r="A15" s="61">
        <v>35</v>
      </c>
      <c r="B15" s="8">
        <f t="shared" si="0"/>
        <v>0.35000000000000003</v>
      </c>
      <c r="C15" s="21"/>
      <c r="D15" s="22"/>
      <c r="E15" s="43"/>
    </row>
    <row r="16" spans="1:5" ht="12.75" customHeight="1">
      <c r="A16" s="53">
        <v>40</v>
      </c>
      <c r="B16" s="8">
        <f t="shared" si="0"/>
        <v>0.4</v>
      </c>
      <c r="C16" s="21"/>
      <c r="D16" s="22"/>
      <c r="E16" s="43"/>
    </row>
    <row r="17" spans="1:6" ht="12.75" customHeight="1">
      <c r="A17" s="61">
        <v>45</v>
      </c>
      <c r="B17" s="8">
        <f t="shared" si="0"/>
        <v>0.45</v>
      </c>
      <c r="C17" s="21"/>
      <c r="D17" s="22"/>
      <c r="E17" s="43"/>
    </row>
    <row r="18" spans="1:6" ht="12.75" customHeight="1">
      <c r="A18" s="53">
        <v>50</v>
      </c>
      <c r="B18" s="8">
        <f t="shared" si="0"/>
        <v>0.5</v>
      </c>
      <c r="C18" s="21"/>
      <c r="D18" s="22"/>
      <c r="E18" s="43"/>
    </row>
    <row r="19" spans="1:6" ht="12.75" customHeight="1">
      <c r="A19" s="61">
        <v>55</v>
      </c>
      <c r="B19" s="8">
        <f t="shared" si="0"/>
        <v>0.55000000000000004</v>
      </c>
      <c r="C19" s="21"/>
      <c r="D19" s="22"/>
      <c r="E19" s="43"/>
    </row>
    <row r="20" spans="1:6" ht="12.75" customHeight="1">
      <c r="A20" s="53">
        <v>60</v>
      </c>
      <c r="B20" s="8">
        <f t="shared" si="0"/>
        <v>0.6</v>
      </c>
      <c r="C20" s="21"/>
      <c r="D20" s="22"/>
      <c r="E20" s="43"/>
    </row>
    <row r="21" spans="1:6" ht="12.75" customHeight="1">
      <c r="A21" s="61">
        <v>65</v>
      </c>
      <c r="B21" s="8">
        <f t="shared" si="0"/>
        <v>0.65</v>
      </c>
      <c r="C21" s="21"/>
      <c r="D21" s="22"/>
      <c r="E21" s="43"/>
    </row>
    <row r="22" spans="1:6" ht="12.75" customHeight="1">
      <c r="A22" s="53">
        <v>70</v>
      </c>
      <c r="B22" s="8">
        <f t="shared" si="0"/>
        <v>0.70000000000000007</v>
      </c>
      <c r="C22" s="21"/>
      <c r="D22" s="22"/>
      <c r="E22" s="43"/>
    </row>
    <row r="23" spans="1:6" ht="12.75" customHeight="1">
      <c r="A23" s="53">
        <v>80</v>
      </c>
      <c r="B23" s="8">
        <f t="shared" si="0"/>
        <v>0.8</v>
      </c>
      <c r="C23" s="21"/>
      <c r="D23" s="22"/>
      <c r="E23" s="43"/>
    </row>
    <row r="24" spans="1:6" ht="12.75" customHeight="1">
      <c r="A24" s="53">
        <v>90</v>
      </c>
      <c r="B24" s="8">
        <f t="shared" si="0"/>
        <v>0.9</v>
      </c>
      <c r="C24" s="21"/>
      <c r="D24" s="22"/>
      <c r="E24" s="43"/>
    </row>
    <row r="25" spans="1:6" ht="12.75" customHeight="1">
      <c r="A25" s="53">
        <v>95</v>
      </c>
      <c r="B25" s="8">
        <f t="shared" si="0"/>
        <v>0.95000000000000007</v>
      </c>
      <c r="C25" s="21"/>
      <c r="D25" s="22"/>
      <c r="E25" s="43"/>
    </row>
    <row r="26" spans="1:6" ht="12.75" customHeight="1" thickBot="1">
      <c r="A26" s="62">
        <v>100</v>
      </c>
      <c r="B26" s="69">
        <f t="shared" si="0"/>
        <v>1</v>
      </c>
      <c r="C26" s="58"/>
      <c r="D26" s="59"/>
      <c r="E26" s="60"/>
    </row>
    <row r="27" spans="1:6" ht="12.75" customHeight="1" thickTop="1">
      <c r="A27" s="22"/>
      <c r="B27" s="22"/>
      <c r="C27" s="22"/>
      <c r="D27" s="22"/>
      <c r="E27" s="22"/>
      <c r="F27" s="22"/>
    </row>
    <row r="28" spans="1:6" ht="12.75" customHeight="1" thickBot="1"/>
    <row r="29" spans="1:6" ht="30" customHeight="1" thickTop="1">
      <c r="A29" s="30" t="s">
        <v>6</v>
      </c>
      <c r="B29" s="31">
        <v>242</v>
      </c>
      <c r="C29" s="32" t="s">
        <v>4</v>
      </c>
      <c r="D29" s="33" t="s">
        <v>15</v>
      </c>
      <c r="E29" s="34" t="s">
        <v>16</v>
      </c>
    </row>
    <row r="30" spans="1:6" ht="30" customHeight="1">
      <c r="A30" s="35" t="s">
        <v>1</v>
      </c>
      <c r="B30" s="11" t="s">
        <v>34</v>
      </c>
      <c r="C30" s="16"/>
      <c r="D30" s="17" t="s">
        <v>12</v>
      </c>
      <c r="E30" s="36" t="s">
        <v>17</v>
      </c>
    </row>
    <row r="31" spans="1:6" ht="30" customHeight="1">
      <c r="A31" s="35" t="s">
        <v>9</v>
      </c>
      <c r="B31" s="25"/>
      <c r="C31" s="16"/>
      <c r="D31" s="18"/>
      <c r="E31" s="36"/>
    </row>
    <row r="32" spans="1:6" ht="30" customHeight="1" thickBot="1">
      <c r="A32" s="35" t="s">
        <v>2</v>
      </c>
      <c r="B32" s="11"/>
      <c r="C32" s="19"/>
      <c r="D32" s="20"/>
      <c r="E32" s="37"/>
    </row>
    <row r="33" spans="1:5" ht="30" customHeight="1">
      <c r="A33" s="35" t="s">
        <v>3</v>
      </c>
      <c r="B33" s="11" t="s">
        <v>32</v>
      </c>
      <c r="C33" s="1" t="s">
        <v>5</v>
      </c>
      <c r="D33" s="2">
        <v>600</v>
      </c>
      <c r="E33" s="38"/>
    </row>
    <row r="34" spans="1:5" ht="30" customHeight="1" thickBot="1">
      <c r="A34" s="39" t="s">
        <v>10</v>
      </c>
      <c r="B34" s="15" t="s">
        <v>35</v>
      </c>
      <c r="C34" s="3" t="s">
        <v>0</v>
      </c>
      <c r="D34" s="4">
        <f>IF(D33&lt;0,"valor del indicador fuera de rango",IF(D33&lt;=2300,0.000435*(D33),IF(D33&lt;=3000,1,"valor del indicador fuera rango")))</f>
        <v>0.26100000000000001</v>
      </c>
      <c r="E34" s="40"/>
    </row>
    <row r="35" spans="1:5" ht="30" customHeight="1">
      <c r="A35" s="41" t="s">
        <v>8</v>
      </c>
      <c r="B35" s="5" t="s">
        <v>0</v>
      </c>
      <c r="C35" s="70" t="s">
        <v>7</v>
      </c>
      <c r="D35" s="71"/>
      <c r="E35" s="72"/>
    </row>
    <row r="36" spans="1:5" ht="12.75" customHeight="1">
      <c r="A36" s="53">
        <v>0</v>
      </c>
      <c r="B36" s="6">
        <f>0.000435*A36</f>
        <v>0</v>
      </c>
      <c r="C36" s="22"/>
      <c r="D36" s="22"/>
      <c r="E36" s="43"/>
    </row>
    <row r="37" spans="1:5" ht="12.75" customHeight="1">
      <c r="A37" s="61">
        <v>100</v>
      </c>
      <c r="B37" s="6">
        <f t="shared" ref="B37:B52" si="1">0.000435*A37</f>
        <v>4.3499999999999997E-2</v>
      </c>
      <c r="C37" s="21"/>
      <c r="D37" s="22"/>
      <c r="E37" s="43"/>
    </row>
    <row r="38" spans="1:5" ht="12.75" customHeight="1">
      <c r="A38" s="53">
        <v>200</v>
      </c>
      <c r="B38" s="6">
        <f t="shared" si="1"/>
        <v>8.6999999999999994E-2</v>
      </c>
      <c r="C38" s="21"/>
      <c r="D38" s="22"/>
      <c r="E38" s="43"/>
    </row>
    <row r="39" spans="1:5" ht="12.75" customHeight="1">
      <c r="A39" s="61">
        <v>300</v>
      </c>
      <c r="B39" s="6">
        <f t="shared" si="1"/>
        <v>0.1305</v>
      </c>
      <c r="C39" s="21"/>
      <c r="D39" s="22"/>
      <c r="E39" s="43"/>
    </row>
    <row r="40" spans="1:5" ht="12.75" customHeight="1">
      <c r="A40" s="53">
        <v>400</v>
      </c>
      <c r="B40" s="6">
        <f t="shared" si="1"/>
        <v>0.17399999999999999</v>
      </c>
      <c r="C40" s="21"/>
      <c r="D40" s="22"/>
      <c r="E40" s="43"/>
    </row>
    <row r="41" spans="1:5" ht="12.75" customHeight="1">
      <c r="A41" s="61">
        <v>500</v>
      </c>
      <c r="B41" s="6">
        <f t="shared" si="1"/>
        <v>0.2175</v>
      </c>
      <c r="C41" s="21"/>
      <c r="D41" s="22"/>
      <c r="E41" s="43"/>
    </row>
    <row r="42" spans="1:5" ht="12.75" customHeight="1">
      <c r="A42" s="53">
        <v>600</v>
      </c>
      <c r="B42" s="6">
        <f t="shared" si="1"/>
        <v>0.26100000000000001</v>
      </c>
      <c r="C42" s="21"/>
      <c r="D42" s="22"/>
      <c r="E42" s="43"/>
    </row>
    <row r="43" spans="1:5" ht="12.75" customHeight="1">
      <c r="A43" s="61">
        <v>700</v>
      </c>
      <c r="B43" s="6">
        <f t="shared" si="1"/>
        <v>0.30449999999999999</v>
      </c>
      <c r="C43" s="21"/>
      <c r="D43" s="22"/>
      <c r="E43" s="43"/>
    </row>
    <row r="44" spans="1:5" ht="12.75" customHeight="1">
      <c r="A44" s="53">
        <v>800</v>
      </c>
      <c r="B44" s="6">
        <f t="shared" si="1"/>
        <v>0.34799999999999998</v>
      </c>
      <c r="C44" s="21"/>
      <c r="D44" s="22"/>
      <c r="E44" s="43"/>
    </row>
    <row r="45" spans="1:5" ht="12.75" customHeight="1">
      <c r="A45" s="61">
        <v>900</v>
      </c>
      <c r="B45" s="6">
        <f t="shared" si="1"/>
        <v>0.39150000000000001</v>
      </c>
      <c r="C45" s="21"/>
      <c r="D45" s="22"/>
      <c r="E45" s="43"/>
    </row>
    <row r="46" spans="1:5" ht="12.75" customHeight="1">
      <c r="A46" s="53">
        <v>1000</v>
      </c>
      <c r="B46" s="6">
        <f t="shared" si="1"/>
        <v>0.435</v>
      </c>
      <c r="C46" s="21"/>
      <c r="D46" s="22"/>
      <c r="E46" s="43"/>
    </row>
    <row r="47" spans="1:5" ht="12.75" customHeight="1">
      <c r="A47" s="61">
        <v>1100</v>
      </c>
      <c r="B47" s="6">
        <f t="shared" si="1"/>
        <v>0.47849999999999998</v>
      </c>
      <c r="C47" s="21"/>
      <c r="D47" s="22"/>
      <c r="E47" s="43"/>
    </row>
    <row r="48" spans="1:5" ht="12.75" customHeight="1">
      <c r="A48" s="53">
        <v>1200</v>
      </c>
      <c r="B48" s="6">
        <f t="shared" si="1"/>
        <v>0.52200000000000002</v>
      </c>
      <c r="C48" s="21"/>
      <c r="D48" s="22"/>
      <c r="E48" s="43"/>
    </row>
    <row r="49" spans="1:5" ht="12.75" customHeight="1">
      <c r="A49" s="61">
        <v>1300</v>
      </c>
      <c r="B49" s="6">
        <f t="shared" si="1"/>
        <v>0.5655</v>
      </c>
      <c r="C49" s="21"/>
      <c r="D49" s="22"/>
      <c r="E49" s="43"/>
    </row>
    <row r="50" spans="1:5" ht="12.75" customHeight="1">
      <c r="A50" s="61">
        <v>1500</v>
      </c>
      <c r="B50" s="6">
        <f t="shared" si="1"/>
        <v>0.65249999999999997</v>
      </c>
      <c r="C50" s="21"/>
      <c r="D50" s="22"/>
      <c r="E50" s="43"/>
    </row>
    <row r="51" spans="1:5" ht="12.75" customHeight="1">
      <c r="A51" s="53">
        <v>1800</v>
      </c>
      <c r="B51" s="6">
        <f t="shared" si="1"/>
        <v>0.78300000000000003</v>
      </c>
      <c r="C51" s="21"/>
      <c r="D51" s="22"/>
      <c r="E51" s="43"/>
    </row>
    <row r="52" spans="1:5" ht="12.75" customHeight="1">
      <c r="A52" s="53">
        <v>2000</v>
      </c>
      <c r="B52" s="6">
        <f t="shared" si="1"/>
        <v>0.87</v>
      </c>
      <c r="C52" s="21"/>
      <c r="D52" s="22"/>
      <c r="E52" s="43"/>
    </row>
    <row r="53" spans="1:5" ht="12.75" customHeight="1">
      <c r="A53" s="64">
        <v>2300</v>
      </c>
      <c r="B53" s="12">
        <v>1</v>
      </c>
      <c r="C53" s="21"/>
      <c r="D53" s="21"/>
      <c r="E53" s="65"/>
    </row>
    <row r="54" spans="1:5" ht="12.75" customHeight="1">
      <c r="A54" s="54">
        <v>2600</v>
      </c>
      <c r="B54" s="12">
        <v>1</v>
      </c>
      <c r="C54" s="22"/>
      <c r="D54" s="22"/>
      <c r="E54" s="43"/>
    </row>
    <row r="55" spans="1:5" ht="12.75" customHeight="1">
      <c r="A55" s="64">
        <v>2700</v>
      </c>
      <c r="B55" s="12">
        <v>1</v>
      </c>
      <c r="C55" s="22"/>
      <c r="D55" s="22"/>
      <c r="E55" s="43"/>
    </row>
    <row r="56" spans="1:5" ht="12.75" customHeight="1" thickBot="1">
      <c r="A56" s="66">
        <v>3000</v>
      </c>
      <c r="B56" s="67">
        <v>1</v>
      </c>
      <c r="C56" s="59"/>
      <c r="D56" s="59"/>
      <c r="E56" s="60"/>
    </row>
    <row r="57" spans="1:5" ht="12.75" customHeight="1" thickTop="1"/>
    <row r="58" spans="1:5" ht="12.75" customHeight="1" thickBot="1"/>
    <row r="59" spans="1:5" ht="30" customHeight="1" thickTop="1">
      <c r="A59" s="30" t="s">
        <v>6</v>
      </c>
      <c r="B59" s="31">
        <v>243</v>
      </c>
      <c r="C59" s="32" t="s">
        <v>4</v>
      </c>
      <c r="D59" s="33" t="s">
        <v>18</v>
      </c>
      <c r="E59" s="34" t="s">
        <v>14</v>
      </c>
    </row>
    <row r="60" spans="1:5" ht="30" customHeight="1">
      <c r="A60" s="35" t="s">
        <v>1</v>
      </c>
      <c r="B60" s="11" t="s">
        <v>33</v>
      </c>
      <c r="C60" s="16"/>
      <c r="D60" s="17"/>
      <c r="E60" s="36"/>
    </row>
    <row r="61" spans="1:5" ht="30" customHeight="1">
      <c r="A61" s="35" t="s">
        <v>9</v>
      </c>
      <c r="B61" s="11"/>
      <c r="C61" s="16"/>
      <c r="D61" s="18"/>
      <c r="E61" s="36"/>
    </row>
    <row r="62" spans="1:5" ht="30" customHeight="1" thickBot="1">
      <c r="A62" s="35" t="s">
        <v>2</v>
      </c>
      <c r="B62" s="11"/>
      <c r="C62" s="19"/>
      <c r="D62" s="20"/>
      <c r="E62" s="37"/>
    </row>
    <row r="63" spans="1:5" ht="30" customHeight="1">
      <c r="A63" s="35" t="s">
        <v>3</v>
      </c>
      <c r="B63" s="11" t="s">
        <v>31</v>
      </c>
      <c r="C63" s="1" t="s">
        <v>5</v>
      </c>
      <c r="D63" s="2">
        <v>60</v>
      </c>
      <c r="E63" s="38"/>
    </row>
    <row r="64" spans="1:5" ht="30" customHeight="1" thickBot="1">
      <c r="A64" s="39" t="s">
        <v>10</v>
      </c>
      <c r="B64" s="15" t="s">
        <v>35</v>
      </c>
      <c r="C64" s="3" t="s">
        <v>0</v>
      </c>
      <c r="D64" s="23">
        <f>IF(D63&lt;0,"valor del indicador fuera de rango",IF(D63&lt;=100,-0.0001*(D63^2)+0.02*D63,"valor del indicador fuera rango"))</f>
        <v>0.83999999999999986</v>
      </c>
      <c r="E64" s="40"/>
    </row>
    <row r="65" spans="1:5" ht="30" customHeight="1">
      <c r="A65" s="41" t="s">
        <v>8</v>
      </c>
      <c r="B65" s="5" t="s">
        <v>0</v>
      </c>
      <c r="C65" s="70" t="s">
        <v>7</v>
      </c>
      <c r="D65" s="71"/>
      <c r="E65" s="72"/>
    </row>
    <row r="66" spans="1:5" ht="12.75" customHeight="1">
      <c r="A66" s="53">
        <v>0</v>
      </c>
      <c r="B66" s="6">
        <f>-0.0001*A66^2+0.02*A66</f>
        <v>0</v>
      </c>
      <c r="C66" s="22"/>
      <c r="D66" s="22"/>
      <c r="E66" s="43"/>
    </row>
    <row r="67" spans="1:5" ht="12.75" customHeight="1">
      <c r="A67" s="61">
        <v>5</v>
      </c>
      <c r="B67" s="6">
        <f t="shared" ref="B67:B86" si="2">-0.0001*A67^2+0.02*A67</f>
        <v>9.7500000000000003E-2</v>
      </c>
      <c r="C67" s="21"/>
      <c r="D67" s="22"/>
      <c r="E67" s="43"/>
    </row>
    <row r="68" spans="1:5" ht="12.75" customHeight="1">
      <c r="A68" s="53">
        <v>10</v>
      </c>
      <c r="B68" s="6">
        <f t="shared" si="2"/>
        <v>0.19</v>
      </c>
      <c r="C68" s="21"/>
      <c r="D68" s="22"/>
      <c r="E68" s="43"/>
    </row>
    <row r="69" spans="1:5" ht="12.75" customHeight="1">
      <c r="A69" s="61">
        <v>15</v>
      </c>
      <c r="B69" s="6">
        <f t="shared" si="2"/>
        <v>0.27749999999999997</v>
      </c>
      <c r="C69" s="21"/>
      <c r="D69" s="22"/>
      <c r="E69" s="43"/>
    </row>
    <row r="70" spans="1:5" ht="12.75" customHeight="1">
      <c r="A70" s="53">
        <v>20</v>
      </c>
      <c r="B70" s="6">
        <f t="shared" si="2"/>
        <v>0.36000000000000004</v>
      </c>
      <c r="C70" s="21"/>
      <c r="D70" s="22"/>
      <c r="E70" s="43"/>
    </row>
    <row r="71" spans="1:5" ht="12.75" customHeight="1">
      <c r="A71" s="61">
        <v>25</v>
      </c>
      <c r="B71" s="6">
        <f t="shared" si="2"/>
        <v>0.4375</v>
      </c>
      <c r="C71" s="21"/>
      <c r="D71" s="22"/>
      <c r="E71" s="43"/>
    </row>
    <row r="72" spans="1:5" ht="12.75" customHeight="1">
      <c r="A72" s="53">
        <v>30</v>
      </c>
      <c r="B72" s="6">
        <f t="shared" si="2"/>
        <v>0.51</v>
      </c>
      <c r="C72" s="21"/>
      <c r="D72" s="22"/>
      <c r="E72" s="43"/>
    </row>
    <row r="73" spans="1:5" ht="12.75" customHeight="1">
      <c r="A73" s="61">
        <v>35</v>
      </c>
      <c r="B73" s="6">
        <f t="shared" si="2"/>
        <v>0.57750000000000001</v>
      </c>
      <c r="C73" s="21"/>
      <c r="D73" s="22"/>
      <c r="E73" s="43"/>
    </row>
    <row r="74" spans="1:5" ht="12.75" customHeight="1">
      <c r="A74" s="53">
        <v>40</v>
      </c>
      <c r="B74" s="6">
        <f t="shared" si="2"/>
        <v>0.64</v>
      </c>
      <c r="C74" s="21"/>
      <c r="D74" s="22"/>
      <c r="E74" s="43"/>
    </row>
    <row r="75" spans="1:5" ht="12.75" customHeight="1">
      <c r="A75" s="61">
        <v>45</v>
      </c>
      <c r="B75" s="6">
        <f t="shared" si="2"/>
        <v>0.69750000000000001</v>
      </c>
      <c r="C75" s="21"/>
      <c r="D75" s="22"/>
      <c r="E75" s="43"/>
    </row>
    <row r="76" spans="1:5" ht="12.75" customHeight="1">
      <c r="A76" s="53">
        <v>50</v>
      </c>
      <c r="B76" s="6">
        <f t="shared" si="2"/>
        <v>0.75</v>
      </c>
      <c r="C76" s="21"/>
      <c r="D76" s="22"/>
      <c r="E76" s="43"/>
    </row>
    <row r="77" spans="1:5" ht="12.75" customHeight="1">
      <c r="A77" s="61">
        <v>55</v>
      </c>
      <c r="B77" s="6">
        <f t="shared" si="2"/>
        <v>0.7975000000000001</v>
      </c>
      <c r="C77" s="21"/>
      <c r="D77" s="22"/>
      <c r="E77" s="43"/>
    </row>
    <row r="78" spans="1:5" ht="12.75" customHeight="1">
      <c r="A78" s="53">
        <v>60</v>
      </c>
      <c r="B78" s="6">
        <f t="shared" si="2"/>
        <v>0.83999999999999986</v>
      </c>
      <c r="C78" s="21"/>
      <c r="D78" s="22"/>
      <c r="E78" s="43"/>
    </row>
    <row r="79" spans="1:5" ht="12.75" customHeight="1">
      <c r="A79" s="61">
        <v>65</v>
      </c>
      <c r="B79" s="6">
        <f t="shared" si="2"/>
        <v>0.87749999999999995</v>
      </c>
      <c r="C79" s="21"/>
      <c r="D79" s="22"/>
      <c r="E79" s="43"/>
    </row>
    <row r="80" spans="1:5" ht="12.75" customHeight="1">
      <c r="A80" s="53">
        <v>70</v>
      </c>
      <c r="B80" s="6">
        <f t="shared" si="2"/>
        <v>0.91000000000000014</v>
      </c>
      <c r="C80" s="21"/>
      <c r="D80" s="22"/>
      <c r="E80" s="43"/>
    </row>
    <row r="81" spans="1:9" ht="12.75" customHeight="1">
      <c r="A81" s="61">
        <v>75</v>
      </c>
      <c r="B81" s="6">
        <f t="shared" si="2"/>
        <v>0.9375</v>
      </c>
      <c r="C81" s="21"/>
      <c r="D81" s="22"/>
      <c r="E81" s="43"/>
    </row>
    <row r="82" spans="1:9" ht="12.75" customHeight="1">
      <c r="A82" s="53">
        <v>80</v>
      </c>
      <c r="B82" s="6">
        <f t="shared" si="2"/>
        <v>0.96000000000000008</v>
      </c>
      <c r="C82" s="21"/>
      <c r="D82" s="22"/>
      <c r="E82" s="43"/>
    </row>
    <row r="83" spans="1:9" ht="12.75" customHeight="1">
      <c r="A83" s="61">
        <v>85</v>
      </c>
      <c r="B83" s="6">
        <f t="shared" si="2"/>
        <v>0.97749999999999992</v>
      </c>
      <c r="C83" s="21"/>
      <c r="D83" s="22"/>
      <c r="E83" s="43"/>
    </row>
    <row r="84" spans="1:9" ht="12.75" customHeight="1">
      <c r="A84" s="53">
        <v>90</v>
      </c>
      <c r="B84" s="6">
        <f t="shared" si="2"/>
        <v>0.99</v>
      </c>
      <c r="C84" s="21"/>
      <c r="D84" s="22"/>
      <c r="E84" s="43"/>
    </row>
    <row r="85" spans="1:9" ht="12.75" customHeight="1">
      <c r="A85" s="53">
        <v>95</v>
      </c>
      <c r="B85" s="6">
        <f t="shared" si="2"/>
        <v>0.99750000000000005</v>
      </c>
      <c r="C85" s="21"/>
      <c r="D85" s="22"/>
      <c r="E85" s="43"/>
    </row>
    <row r="86" spans="1:9" ht="12.75" customHeight="1" thickBot="1">
      <c r="A86" s="62">
        <v>100</v>
      </c>
      <c r="B86" s="63">
        <f t="shared" si="2"/>
        <v>1</v>
      </c>
      <c r="C86" s="58"/>
      <c r="D86" s="59"/>
      <c r="E86" s="60"/>
      <c r="H86" s="22"/>
      <c r="I86" s="22"/>
    </row>
    <row r="87" spans="1:9" ht="12.75" customHeight="1" thickTop="1">
      <c r="A87" s="22"/>
      <c r="B87" s="22"/>
      <c r="C87" s="22"/>
      <c r="D87" s="22"/>
      <c r="E87" s="22"/>
      <c r="F87" s="22"/>
      <c r="H87" s="22"/>
      <c r="I87" s="22"/>
    </row>
    <row r="88" spans="1:9" ht="12.75" customHeight="1">
      <c r="B88" s="22"/>
    </row>
  </sheetData>
  <mergeCells count="3">
    <mergeCell ref="C7:E7"/>
    <mergeCell ref="C35:E35"/>
    <mergeCell ref="C65:E65"/>
  </mergeCells>
  <phoneticPr fontId="2" type="noConversion"/>
  <printOptions horizontalCentered="1" verticalCentered="1"/>
  <pageMargins left="0.75" right="0.75" top="1" bottom="1" header="0" footer="0"/>
  <pageSetup paperSize="9" orientation="landscape" horizontalDpi="300" verticalDpi="300" r:id="rId1"/>
  <headerFooter alignWithMargins="0"/>
  <drawing r:id="rId2"/>
  <legacyDrawing r:id="rId3"/>
  <oleObjects>
    <oleObject progId="Equation.DSMT4" shapeId="1082" r:id="rId4"/>
    <oleObject progId="Equation.DSMT4" shapeId="1081" r:id="rId5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G13" sqref="G13"/>
    </sheetView>
  </sheetViews>
  <sheetFormatPr baseColWidth="10" defaultRowHeight="12.75" customHeight="1"/>
  <cols>
    <col min="1" max="1" width="25.7109375" style="24" customWidth="1"/>
    <col min="2" max="2" width="40.7109375" style="24" customWidth="1"/>
    <col min="3" max="5" width="22.7109375" style="24" customWidth="1"/>
    <col min="6" max="16384" width="11.42578125" style="24"/>
  </cols>
  <sheetData>
    <row r="1" spans="1:5" ht="30" customHeight="1" thickTop="1">
      <c r="A1" s="30" t="s">
        <v>6</v>
      </c>
      <c r="B1" s="31">
        <v>244</v>
      </c>
      <c r="C1" s="32" t="s">
        <v>4</v>
      </c>
      <c r="D1" s="33" t="s">
        <v>27</v>
      </c>
      <c r="E1" s="34" t="s">
        <v>19</v>
      </c>
    </row>
    <row r="2" spans="1:5" ht="30" customHeight="1">
      <c r="A2" s="35" t="s">
        <v>1</v>
      </c>
      <c r="B2" s="11" t="s">
        <v>23</v>
      </c>
      <c r="C2" s="16"/>
      <c r="D2" s="17" t="s">
        <v>12</v>
      </c>
      <c r="E2" s="36" t="s">
        <v>20</v>
      </c>
    </row>
    <row r="3" spans="1:5" ht="30" customHeight="1">
      <c r="A3" s="35" t="s">
        <v>9</v>
      </c>
      <c r="B3" s="29"/>
      <c r="C3" s="16"/>
      <c r="D3" s="18" t="s">
        <v>22</v>
      </c>
      <c r="E3" s="36" t="s">
        <v>21</v>
      </c>
    </row>
    <row r="4" spans="1:5" ht="30" customHeight="1" thickBot="1">
      <c r="A4" s="35" t="s">
        <v>2</v>
      </c>
      <c r="B4" s="11"/>
      <c r="C4" s="19"/>
      <c r="D4" s="20"/>
      <c r="E4" s="37"/>
    </row>
    <row r="5" spans="1:5" ht="30" customHeight="1">
      <c r="A5" s="35" t="s">
        <v>3</v>
      </c>
      <c r="B5" s="11" t="s">
        <v>29</v>
      </c>
      <c r="C5" s="1" t="s">
        <v>5</v>
      </c>
      <c r="D5" s="2">
        <v>80</v>
      </c>
      <c r="E5" s="38"/>
    </row>
    <row r="6" spans="1:5" ht="30" customHeight="1" thickBot="1">
      <c r="A6" s="39" t="s">
        <v>10</v>
      </c>
      <c r="B6" s="15" t="s">
        <v>35</v>
      </c>
      <c r="C6" s="3" t="s">
        <v>0</v>
      </c>
      <c r="D6" s="4">
        <f>IF(D5&lt;0,"valor del indicador fuera de rango",IF(D5&lt;=50,0.02*(D5),IF(D5&lt;=60,1,IF(D5&lt;=90,-0.0333*D5+3,"valor del indicador fuera rango"))))</f>
        <v>0.33599999999999985</v>
      </c>
      <c r="E6" s="40"/>
    </row>
    <row r="7" spans="1:5" ht="30" customHeight="1">
      <c r="A7" s="41" t="s">
        <v>8</v>
      </c>
      <c r="B7" s="5" t="s">
        <v>0</v>
      </c>
      <c r="C7" s="70" t="s">
        <v>7</v>
      </c>
      <c r="D7" s="71"/>
      <c r="E7" s="72"/>
    </row>
    <row r="8" spans="1:5" ht="12.75" customHeight="1">
      <c r="A8" s="53">
        <v>0</v>
      </c>
      <c r="B8" s="6">
        <f t="shared" ref="B8:B17" si="0">0.02*A8</f>
        <v>0</v>
      </c>
      <c r="C8" s="22"/>
      <c r="D8" s="22"/>
      <c r="E8" s="43"/>
    </row>
    <row r="9" spans="1:5" ht="12.75" customHeight="1">
      <c r="A9" s="53">
        <v>5</v>
      </c>
      <c r="B9" s="6">
        <f t="shared" si="0"/>
        <v>0.1</v>
      </c>
      <c r="C9" s="21"/>
      <c r="D9" s="22"/>
      <c r="E9" s="43"/>
    </row>
    <row r="10" spans="1:5" ht="12.75" customHeight="1">
      <c r="A10" s="53">
        <v>10</v>
      </c>
      <c r="B10" s="6">
        <f t="shared" si="0"/>
        <v>0.2</v>
      </c>
      <c r="C10" s="21"/>
      <c r="D10" s="22"/>
      <c r="E10" s="43"/>
    </row>
    <row r="11" spans="1:5" ht="12.75" customHeight="1">
      <c r="A11" s="53">
        <v>15</v>
      </c>
      <c r="B11" s="6">
        <f t="shared" si="0"/>
        <v>0.3</v>
      </c>
      <c r="C11" s="21"/>
      <c r="D11" s="22"/>
      <c r="E11" s="43"/>
    </row>
    <row r="12" spans="1:5" ht="12.75" customHeight="1">
      <c r="A12" s="53">
        <v>20</v>
      </c>
      <c r="B12" s="6">
        <f t="shared" si="0"/>
        <v>0.4</v>
      </c>
      <c r="C12" s="21"/>
      <c r="D12" s="22"/>
      <c r="E12" s="43"/>
    </row>
    <row r="13" spans="1:5" ht="12.75" customHeight="1">
      <c r="A13" s="53">
        <v>25</v>
      </c>
      <c r="B13" s="6">
        <f t="shared" si="0"/>
        <v>0.5</v>
      </c>
      <c r="C13" s="21"/>
      <c r="D13" s="22"/>
      <c r="E13" s="43"/>
    </row>
    <row r="14" spans="1:5" ht="12.75" customHeight="1">
      <c r="A14" s="53">
        <v>30</v>
      </c>
      <c r="B14" s="6">
        <f t="shared" si="0"/>
        <v>0.6</v>
      </c>
      <c r="C14" s="21"/>
      <c r="D14" s="22"/>
      <c r="E14" s="43"/>
    </row>
    <row r="15" spans="1:5" ht="12.75" customHeight="1">
      <c r="A15" s="53">
        <v>35</v>
      </c>
      <c r="B15" s="6">
        <f t="shared" si="0"/>
        <v>0.70000000000000007</v>
      </c>
      <c r="C15" s="21"/>
      <c r="D15" s="22"/>
      <c r="E15" s="43"/>
    </row>
    <row r="16" spans="1:5" ht="12.75" customHeight="1">
      <c r="A16" s="53">
        <v>40</v>
      </c>
      <c r="B16" s="6">
        <f t="shared" si="0"/>
        <v>0.8</v>
      </c>
      <c r="C16" s="21"/>
      <c r="D16" s="22"/>
      <c r="E16" s="43"/>
    </row>
    <row r="17" spans="1:5" ht="12.75" customHeight="1">
      <c r="A17" s="53">
        <v>45</v>
      </c>
      <c r="B17" s="6">
        <f t="shared" si="0"/>
        <v>0.9</v>
      </c>
      <c r="C17" s="21"/>
      <c r="D17" s="22"/>
      <c r="E17" s="43"/>
    </row>
    <row r="18" spans="1:5" ht="12.75" customHeight="1">
      <c r="A18" s="54">
        <v>50</v>
      </c>
      <c r="B18" s="12">
        <v>1</v>
      </c>
      <c r="C18" s="21"/>
      <c r="D18" s="22"/>
      <c r="E18" s="43"/>
    </row>
    <row r="19" spans="1:5" ht="12.75" customHeight="1">
      <c r="A19" s="54">
        <v>55</v>
      </c>
      <c r="B19" s="12">
        <v>1</v>
      </c>
      <c r="C19" s="21"/>
      <c r="D19" s="22"/>
      <c r="E19" s="43"/>
    </row>
    <row r="20" spans="1:5" ht="12.75" customHeight="1">
      <c r="A20" s="54">
        <v>60</v>
      </c>
      <c r="B20" s="12">
        <v>1</v>
      </c>
      <c r="C20" s="21"/>
      <c r="D20" s="22"/>
      <c r="E20" s="43"/>
    </row>
    <row r="21" spans="1:5" ht="12.75" customHeight="1">
      <c r="A21" s="55">
        <v>65</v>
      </c>
      <c r="B21" s="28">
        <f>-0.0333*A21+3</f>
        <v>0.83549999999999969</v>
      </c>
      <c r="C21" s="21"/>
      <c r="D21" s="22"/>
      <c r="E21" s="43"/>
    </row>
    <row r="22" spans="1:5" ht="12.75" customHeight="1">
      <c r="A22" s="55">
        <v>70</v>
      </c>
      <c r="B22" s="28">
        <f>-0.0333*A22+3</f>
        <v>0.66899999999999959</v>
      </c>
      <c r="C22" s="21"/>
      <c r="D22" s="22"/>
      <c r="E22" s="43"/>
    </row>
    <row r="23" spans="1:5" ht="12.75" customHeight="1">
      <c r="A23" s="55">
        <v>80</v>
      </c>
      <c r="B23" s="28">
        <f>-0.0333*A23+3</f>
        <v>0.33599999999999985</v>
      </c>
      <c r="C23" s="21"/>
      <c r="D23" s="22"/>
      <c r="E23" s="43"/>
    </row>
    <row r="24" spans="1:5" ht="12.75" customHeight="1" thickBot="1">
      <c r="A24" s="56">
        <v>90</v>
      </c>
      <c r="B24" s="57">
        <f>-0.0333*A24+3</f>
        <v>2.9999999999996696E-3</v>
      </c>
      <c r="C24" s="58"/>
      <c r="D24" s="59"/>
      <c r="E24" s="60"/>
    </row>
    <row r="25" spans="1:5" ht="12.75" customHeight="1" thickTop="1">
      <c r="A25" s="27"/>
      <c r="B25" s="13"/>
      <c r="C25" s="21"/>
      <c r="D25" s="22"/>
      <c r="E25" s="22"/>
    </row>
  </sheetData>
  <mergeCells count="1">
    <mergeCell ref="C7:E7"/>
  </mergeCells>
  <phoneticPr fontId="2" type="noConversion"/>
  <printOptions horizontalCentered="1" verticalCentered="1"/>
  <pageMargins left="0.75" right="0.75" top="1" bottom="1" header="0" footer="0"/>
  <pageSetup paperSize="9" orientation="landscape" horizontalDpi="300" verticalDpi="300" r:id="rId1"/>
  <headerFooter alignWithMargins="0"/>
  <drawing r:id="rId2"/>
  <legacyDrawing r:id="rId3"/>
  <oleObjects>
    <oleObject progId="Equation.DSMT4" shapeId="2067" r:id="rId4"/>
    <oleObject progId="Equation.DSMT4" shapeId="2068" r:id="rId5"/>
    <oleObject progId="Equation.DSMT4" shapeId="2069" r:id="rId6"/>
    <oleObject progId="Equation.DSMT4" shapeId="2070" r:id="rId7"/>
    <oleObject progId="Equation.DSMT4" shapeId="2071" r:id="rId8"/>
    <oleObject progId="Equation.DSMT4" shapeId="2072" r:id="rId9"/>
    <oleObject progId="Equation.DSMT4" shapeId="2073" r:id="rId10"/>
    <oleObject progId="Equation.DSMT4" shapeId="2074" r:id="rId11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G6" sqref="G6"/>
    </sheetView>
  </sheetViews>
  <sheetFormatPr baseColWidth="10" defaultRowHeight="12.75" customHeight="1"/>
  <cols>
    <col min="1" max="1" width="25.7109375" style="24" customWidth="1"/>
    <col min="2" max="2" width="40.7109375" style="24" customWidth="1"/>
    <col min="3" max="5" width="22.7109375" style="24" customWidth="1"/>
    <col min="6" max="16384" width="11.42578125" style="24"/>
  </cols>
  <sheetData>
    <row r="1" spans="1:5" ht="30" customHeight="1" thickTop="1">
      <c r="A1" s="30" t="s">
        <v>6</v>
      </c>
      <c r="B1" s="31">
        <v>245</v>
      </c>
      <c r="C1" s="32" t="s">
        <v>4</v>
      </c>
      <c r="D1" s="33" t="s">
        <v>24</v>
      </c>
      <c r="E1" s="34" t="s">
        <v>25</v>
      </c>
    </row>
    <row r="2" spans="1:5" ht="30" customHeight="1">
      <c r="A2" s="35" t="s">
        <v>1</v>
      </c>
      <c r="B2" s="11" t="s">
        <v>28</v>
      </c>
      <c r="C2" s="16"/>
      <c r="D2" s="17" t="s">
        <v>12</v>
      </c>
      <c r="E2" s="36" t="s">
        <v>26</v>
      </c>
    </row>
    <row r="3" spans="1:5" ht="30" customHeight="1">
      <c r="A3" s="35" t="s">
        <v>9</v>
      </c>
      <c r="B3" s="11"/>
      <c r="C3" s="16"/>
      <c r="D3" s="18"/>
      <c r="E3" s="36"/>
    </row>
    <row r="4" spans="1:5" ht="30" customHeight="1" thickBot="1">
      <c r="A4" s="35" t="s">
        <v>2</v>
      </c>
      <c r="B4" s="11"/>
      <c r="C4" s="19"/>
      <c r="D4" s="20"/>
      <c r="E4" s="37"/>
    </row>
    <row r="5" spans="1:5" ht="30" customHeight="1">
      <c r="A5" s="35" t="s">
        <v>3</v>
      </c>
      <c r="B5" s="11" t="s">
        <v>30</v>
      </c>
      <c r="C5" s="1" t="s">
        <v>5</v>
      </c>
      <c r="D5" s="2">
        <v>0.4</v>
      </c>
      <c r="E5" s="38"/>
    </row>
    <row r="6" spans="1:5" ht="30" customHeight="1" thickBot="1">
      <c r="A6" s="39" t="s">
        <v>10</v>
      </c>
      <c r="B6" s="15" t="s">
        <v>36</v>
      </c>
      <c r="C6" s="3" t="s">
        <v>0</v>
      </c>
      <c r="D6" s="4">
        <f>IF(D5&lt;0,"valor del indicador fuera de rango",IF(D5&lt;=1,1*D5,IF(D5&lt;=4,1,"valor del indicador fuera rango")))</f>
        <v>0.4</v>
      </c>
      <c r="E6" s="40"/>
    </row>
    <row r="7" spans="1:5" ht="30" customHeight="1">
      <c r="A7" s="41" t="s">
        <v>8</v>
      </c>
      <c r="B7" s="5" t="s">
        <v>0</v>
      </c>
      <c r="C7" s="70" t="s">
        <v>7</v>
      </c>
      <c r="D7" s="71"/>
      <c r="E7" s="72"/>
    </row>
    <row r="8" spans="1:5" ht="12.75" customHeight="1">
      <c r="A8" s="42">
        <v>0</v>
      </c>
      <c r="B8" s="8">
        <f t="shared" ref="B8:B13" si="0">A8</f>
        <v>0</v>
      </c>
      <c r="C8" s="22"/>
      <c r="D8" s="22"/>
      <c r="E8" s="43"/>
    </row>
    <row r="9" spans="1:5" ht="12.75" customHeight="1">
      <c r="A9" s="44">
        <f>+A8+0.2</f>
        <v>0.2</v>
      </c>
      <c r="B9" s="8">
        <f t="shared" si="0"/>
        <v>0.2</v>
      </c>
      <c r="C9" s="21"/>
      <c r="D9" s="22"/>
      <c r="E9" s="43"/>
    </row>
    <row r="10" spans="1:5" ht="12.75" customHeight="1">
      <c r="A10" s="42">
        <v>0.4</v>
      </c>
      <c r="B10" s="8">
        <f t="shared" si="0"/>
        <v>0.4</v>
      </c>
      <c r="C10" s="21"/>
      <c r="D10" s="22"/>
      <c r="E10" s="43"/>
    </row>
    <row r="11" spans="1:5" ht="12.75" customHeight="1">
      <c r="A11" s="44">
        <v>0.6</v>
      </c>
      <c r="B11" s="8">
        <f t="shared" si="0"/>
        <v>0.6</v>
      </c>
      <c r="C11" s="21"/>
      <c r="D11" s="22"/>
      <c r="E11" s="43"/>
    </row>
    <row r="12" spans="1:5" ht="12.75" customHeight="1">
      <c r="A12" s="42">
        <v>0.8</v>
      </c>
      <c r="B12" s="8">
        <f t="shared" si="0"/>
        <v>0.8</v>
      </c>
      <c r="C12" s="21"/>
      <c r="D12" s="22"/>
      <c r="E12" s="43"/>
    </row>
    <row r="13" spans="1:5" ht="12.75" customHeight="1">
      <c r="A13" s="44">
        <v>1</v>
      </c>
      <c r="B13" s="8">
        <f t="shared" si="0"/>
        <v>1</v>
      </c>
      <c r="C13" s="21"/>
      <c r="D13" s="22"/>
      <c r="E13" s="43"/>
    </row>
    <row r="14" spans="1:5" ht="12.75" customHeight="1">
      <c r="A14" s="45">
        <v>1.2</v>
      </c>
      <c r="B14" s="9">
        <f>1</f>
        <v>1</v>
      </c>
      <c r="C14" s="21"/>
      <c r="D14" s="22"/>
      <c r="E14" s="43"/>
    </row>
    <row r="15" spans="1:5" ht="12.75" customHeight="1">
      <c r="A15" s="46">
        <v>1.4</v>
      </c>
      <c r="B15" s="9">
        <f>1</f>
        <v>1</v>
      </c>
      <c r="C15" s="21"/>
      <c r="D15" s="22"/>
      <c r="E15" s="43"/>
    </row>
    <row r="16" spans="1:5" ht="12.75" customHeight="1">
      <c r="A16" s="45">
        <v>1.6</v>
      </c>
      <c r="B16" s="9">
        <f>1</f>
        <v>1</v>
      </c>
      <c r="C16" s="21"/>
      <c r="D16" s="22"/>
      <c r="E16" s="43"/>
    </row>
    <row r="17" spans="1:6" ht="12.75" customHeight="1">
      <c r="A17" s="46">
        <v>1.8</v>
      </c>
      <c r="B17" s="9">
        <f>1</f>
        <v>1</v>
      </c>
      <c r="C17" s="21"/>
      <c r="D17" s="22"/>
      <c r="E17" s="43"/>
    </row>
    <row r="18" spans="1:6" ht="12.75" customHeight="1">
      <c r="A18" s="45">
        <v>2</v>
      </c>
      <c r="B18" s="9">
        <f>1</f>
        <v>1</v>
      </c>
      <c r="C18" s="21"/>
      <c r="D18" s="22"/>
      <c r="E18" s="43"/>
    </row>
    <row r="19" spans="1:6" ht="12.75" customHeight="1">
      <c r="A19" s="46">
        <v>2.2000000000000002</v>
      </c>
      <c r="B19" s="9">
        <f>1</f>
        <v>1</v>
      </c>
      <c r="C19" s="21"/>
      <c r="D19" s="22"/>
      <c r="E19" s="43"/>
    </row>
    <row r="20" spans="1:6" ht="12.75" customHeight="1">
      <c r="A20" s="45">
        <v>2.4</v>
      </c>
      <c r="B20" s="9">
        <f>1</f>
        <v>1</v>
      </c>
      <c r="C20" s="21"/>
      <c r="D20" s="22"/>
      <c r="E20" s="43"/>
    </row>
    <row r="21" spans="1:6" ht="12.75" customHeight="1">
      <c r="A21" s="46">
        <v>2.6</v>
      </c>
      <c r="B21" s="9">
        <f>1</f>
        <v>1</v>
      </c>
      <c r="C21" s="14"/>
      <c r="D21" s="26"/>
      <c r="E21" s="47"/>
    </row>
    <row r="22" spans="1:6" ht="12.75" customHeight="1">
      <c r="A22" s="45">
        <v>2.8</v>
      </c>
      <c r="B22" s="9">
        <f>1</f>
        <v>1</v>
      </c>
      <c r="C22" s="14"/>
      <c r="D22" s="26"/>
      <c r="E22" s="47"/>
    </row>
    <row r="23" spans="1:6" ht="12.75" customHeight="1">
      <c r="A23" s="46">
        <v>3</v>
      </c>
      <c r="B23" s="9">
        <f>1</f>
        <v>1</v>
      </c>
      <c r="C23" s="14"/>
      <c r="D23" s="26"/>
      <c r="E23" s="47"/>
    </row>
    <row r="24" spans="1:6" ht="12.75" customHeight="1">
      <c r="A24" s="46">
        <v>3.4</v>
      </c>
      <c r="B24" s="9">
        <f>1</f>
        <v>1</v>
      </c>
      <c r="C24" s="14"/>
      <c r="D24" s="26"/>
      <c r="E24" s="47"/>
    </row>
    <row r="25" spans="1:6" ht="12.75" customHeight="1" thickBot="1">
      <c r="A25" s="48">
        <v>4</v>
      </c>
      <c r="B25" s="49">
        <f>1</f>
        <v>1</v>
      </c>
      <c r="C25" s="50"/>
      <c r="D25" s="51"/>
      <c r="E25" s="52"/>
    </row>
    <row r="26" spans="1:6" ht="12.75" customHeight="1" thickTop="1">
      <c r="A26" s="21"/>
      <c r="B26" s="22"/>
      <c r="C26" s="22"/>
      <c r="D26" s="22"/>
      <c r="F26" s="22"/>
    </row>
  </sheetData>
  <mergeCells count="1">
    <mergeCell ref="C7:E7"/>
  </mergeCells>
  <phoneticPr fontId="2" type="noConversion"/>
  <printOptions horizontalCentered="1" verticalCentered="1"/>
  <pageMargins left="0.75" right="0.75" top="1" bottom="1" header="0" footer="0"/>
  <pageSetup paperSize="9" orientation="landscape" horizontalDpi="300" verticalDpi="300" r:id="rId1"/>
  <headerFooter alignWithMargins="0"/>
  <drawing r:id="rId2"/>
  <legacyDrawing r:id="rId3"/>
  <oleObjects>
    <oleObject progId="Equation.DSMT4" shapeId="3091" r:id="rId4"/>
    <oleObject progId="Equation.DSMT4" shapeId="3092" r:id="rId5"/>
    <oleObject progId="Equation.DSMT4" shapeId="3093" r:id="rId6"/>
    <oleObject progId="Equation.DSMT4" shapeId="3094" r:id="rId7"/>
    <oleObject progId="Equation.DSMT4" shapeId="3095" r:id="rId8"/>
    <oleObject progId="Equation.DSMT4" shapeId="3096" r:id="rId9"/>
    <oleObject progId="Equation.DSMT4" shapeId="3097" r:id="rId10"/>
    <oleObject progId="Equation.DSMT4" shapeId="3098" r:id="rId11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241-243</vt:lpstr>
      <vt:lpstr>244</vt:lpstr>
      <vt:lpstr>245</vt:lpstr>
      <vt:lpstr>_Ind4</vt:lpstr>
      <vt:lpstr>'244'!Área_de_impresión</vt:lpstr>
      <vt:lpstr>'245'!OLE_LINK2</vt:lpstr>
    </vt:vector>
  </TitlesOfParts>
  <Company>UPV/EHU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</dc:creator>
  <cp:lastModifiedBy>Alumno</cp:lastModifiedBy>
  <cp:lastPrinted>2007-06-22T11:14:04Z</cp:lastPrinted>
  <dcterms:created xsi:type="dcterms:W3CDTF">2007-03-01T15:57:05Z</dcterms:created>
  <dcterms:modified xsi:type="dcterms:W3CDTF">2013-05-07T15:13:20Z</dcterms:modified>
</cp:coreProperties>
</file>