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850" windowHeight="9855" xr2:uid="{00000000-000D-0000-FFFF-FFFF00000000}"/>
  </bookViews>
  <sheets>
    <sheet name="Hoja1" sheetId="1" r:id="rId1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7" i="1" l="1"/>
  <c r="E11" i="1"/>
  <c r="C15" i="1" l="1"/>
  <c r="E24" i="1" l="1"/>
  <c r="C22" i="1"/>
  <c r="E19" i="1"/>
  <c r="C20" i="1"/>
  <c r="E18" i="1"/>
  <c r="C12" i="1" l="1"/>
  <c r="E9" i="1"/>
  <c r="E8" i="1"/>
  <c r="E10" i="1" l="1"/>
  <c r="G8" i="1" l="1"/>
  <c r="G16" i="1" l="1"/>
  <c r="G15" i="1"/>
  <c r="G14" i="1"/>
  <c r="G13" i="1"/>
  <c r="G12" i="1"/>
</calcChain>
</file>

<file path=xl/sharedStrings.xml><?xml version="1.0" encoding="utf-8"?>
<sst xmlns="http://schemas.openxmlformats.org/spreadsheetml/2006/main" count="210" uniqueCount="96">
  <si>
    <t>Producto</t>
  </si>
  <si>
    <t>Trimble</t>
  </si>
  <si>
    <t>3,0 - 3,6</t>
  </si>
  <si>
    <t>Temperatura (ºC)</t>
  </si>
  <si>
    <t>19x19x2,54</t>
  </si>
  <si>
    <t>Consumo (W)</t>
  </si>
  <si>
    <t>Microsemi</t>
  </si>
  <si>
    <t>Furuno</t>
  </si>
  <si>
    <t>GF-8701</t>
  </si>
  <si>
    <t>GF-8702</t>
  </si>
  <si>
    <t>GF-8703</t>
  </si>
  <si>
    <t>GF-8704</t>
  </si>
  <si>
    <t>GF-8705</t>
  </si>
  <si>
    <r>
      <t xml:space="preserve">3,7 @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>5,5%</t>
    </r>
  </si>
  <si>
    <r>
      <t xml:space="preserve">5,5 @ </t>
    </r>
    <r>
      <rPr>
        <sz val="11"/>
        <color theme="1"/>
        <rFont val="Calibri"/>
        <family val="2"/>
      </rPr>
      <t>±</t>
    </r>
    <r>
      <rPr>
        <sz val="11"/>
        <color theme="1"/>
        <rFont val="Calibri"/>
        <family val="2"/>
        <scheme val="minor"/>
      </rPr>
      <t>5,5%</t>
    </r>
  </si>
  <si>
    <t>-40 to +85</t>
  </si>
  <si>
    <t>52x100x20</t>
  </si>
  <si>
    <t>34x27x8</t>
  </si>
  <si>
    <t>34x27x12,5</t>
  </si>
  <si>
    <t>34x27x17</t>
  </si>
  <si>
    <t>10 us (fixed)</t>
  </si>
  <si>
    <t>12 @ ±5%</t>
  </si>
  <si>
    <t>40,64x48,26x13,54</t>
  </si>
  <si>
    <t>0 to +60</t>
  </si>
  <si>
    <t>25,4x63,5x12,7</t>
  </si>
  <si>
    <t>0 to +75</t>
  </si>
  <si>
    <t>38,1x76,2x16,51</t>
  </si>
  <si>
    <t>GPS-2500</t>
  </si>
  <si>
    <t>GPS-2550</t>
  </si>
  <si>
    <t>-25 to +75</t>
  </si>
  <si>
    <t>38,1x76,2x20,32</t>
  </si>
  <si>
    <t>GPS-2600</t>
  </si>
  <si>
    <t>GPS-2650</t>
  </si>
  <si>
    <t>-25 to +85</t>
  </si>
  <si>
    <t>38,1x101,6x20,32</t>
  </si>
  <si>
    <t>8 - 14</t>
  </si>
  <si>
    <t>11 - 16</t>
  </si>
  <si>
    <t>63,5x76,2x17,78</t>
  </si>
  <si>
    <t>-10 to 70</t>
  </si>
  <si>
    <t>8 - 36 (5 via mini-USB)</t>
  </si>
  <si>
    <t>70x76,2x17</t>
  </si>
  <si>
    <t>x</t>
  </si>
  <si>
    <r>
      <t xml:space="preserve">3,3 </t>
    </r>
    <r>
      <rPr>
        <sz val="11"/>
        <color theme="1"/>
        <rFont val="Calibri"/>
        <family val="2"/>
      </rPr>
      <t xml:space="preserve">± </t>
    </r>
    <r>
      <rPr>
        <sz val="11"/>
        <color theme="1"/>
        <rFont val="Calibri"/>
        <family val="2"/>
        <scheme val="minor"/>
      </rPr>
      <t>5%</t>
    </r>
  </si>
  <si>
    <t>5,5 ± 5%</t>
  </si>
  <si>
    <t>15ns</t>
  </si>
  <si>
    <t>35ns</t>
  </si>
  <si>
    <t>50ns</t>
  </si>
  <si>
    <t>30ns</t>
  </si>
  <si>
    <t>Niveles</t>
  </si>
  <si>
    <t>Jitter</t>
  </si>
  <si>
    <t>Duty Cycle</t>
  </si>
  <si>
    <t>PPS</t>
  </si>
  <si>
    <t>50% (typ)
programable</t>
  </si>
  <si>
    <r>
      <t>Alimentación (V</t>
    </r>
    <r>
      <rPr>
        <b/>
        <sz val="8"/>
        <color theme="1"/>
        <rFont val="Calibri"/>
        <family val="2"/>
        <scheme val="minor"/>
      </rPr>
      <t>DC</t>
    </r>
    <r>
      <rPr>
        <b/>
        <sz val="11"/>
        <color theme="1"/>
        <rFont val="Calibri"/>
        <family val="2"/>
        <scheme val="minor"/>
      </rPr>
      <t>)</t>
    </r>
  </si>
  <si>
    <t>Puertos serie</t>
  </si>
  <si>
    <t>Nº</t>
  </si>
  <si>
    <t>Plano</t>
  </si>
  <si>
    <t>3,0V CMOS</t>
  </si>
  <si>
    <t>3,3V CMOS</t>
  </si>
  <si>
    <t>Comentarios</t>
  </si>
  <si>
    <t>3,3V LVTTL</t>
  </si>
  <si>
    <t>3,3V LVTTL/CMOS</t>
  </si>
  <si>
    <t>3.3V CMOS
Rising Edge Synchronized</t>
  </si>
  <si>
    <t>LVDS
+/-300mV differential
3.3V LVCMOS</t>
  </si>
  <si>
    <t>RS-232
115.2
8N1</t>
  </si>
  <si>
    <t>115Kbaud
8N1
RS-232</t>
  </si>
  <si>
    <t>LVDS</t>
  </si>
  <si>
    <t>RS-232</t>
  </si>
  <si>
    <t>No tiene manual y la información
del datasheet es escasa.</t>
  </si>
  <si>
    <t>LVDS
RS-232</t>
  </si>
  <si>
    <t>5Vpp CMOS, Rising Edge
Aligned, &lt;2ns risetime (Out)
LVDS, +/-300mV differential (Output A)
RS-232 (Output B)</t>
  </si>
  <si>
    <t>5V CMOS</t>
  </si>
  <si>
    <t>Dimensiones WxLxH (mm)</t>
  </si>
  <si>
    <t>Tienen la opción del chip ya
montado en una placa(?)</t>
  </si>
  <si>
    <t>Consideraciones</t>
  </si>
  <si>
    <t>Precios</t>
  </si>
  <si>
    <t>Farnell</t>
  </si>
  <si>
    <t>Digikey</t>
  </si>
  <si>
    <t>Mouser</t>
  </si>
  <si>
    <t>Circuitos adicionales</t>
  </si>
  <si>
    <t>Alimentación de la antena
(ejemplos en user's guide)</t>
  </si>
  <si>
    <t>Implementación en un PCB 
más sencilla al ser un circuito integrado.</t>
  </si>
  <si>
    <t xml:space="preserve">El montaje superficial no es posible.
Usa pines through hole. </t>
  </si>
  <si>
    <t>Conexiones separadas.</t>
  </si>
  <si>
    <t>Salidas
(MHz)</t>
  </si>
  <si>
    <t>10 MHz (3,3V LVTTL)</t>
  </si>
  <si>
    <t>10 MHz (LVTTL)</t>
  </si>
  <si>
    <t>10 MHz (5V tolerant gate)
4kHz - 40MHz (5V tolerant gate)</t>
  </si>
  <si>
    <r>
      <t>10 MHz (5V tolerant gate)
4kHz - 40MHz (5V tolerant gate)
10 MHz (analog MMCX/50</t>
    </r>
    <r>
      <rPr>
        <sz val="11"/>
        <color theme="1"/>
        <rFont val="Calibri"/>
        <family val="2"/>
      </rPr>
      <t>Ω</t>
    </r>
    <r>
      <rPr>
        <sz val="11"/>
        <color theme="1"/>
        <rFont val="Calibri"/>
        <family val="2"/>
        <scheme val="minor"/>
      </rPr>
      <t>)</t>
    </r>
  </si>
  <si>
    <t xml:space="preserve">-10 MHz (LVDS)
10 MHz (LVDS)
</t>
  </si>
  <si>
    <t>10 MHz (Center-Sine Output, Shield-GND)</t>
  </si>
  <si>
    <t>10 MHz</t>
  </si>
  <si>
    <t>10 MHz (LVDS  +/-300mV differentia)</t>
  </si>
  <si>
    <t xml:space="preserve">5 MHz (5V CMOS, Center:RF-Shield: GND)
4 x 10 MHz (Sine wave, Center:RF-Shield: GND)
</t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</si>
  <si>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 xml:space="preserve">
sobre 5</t>
    </r>
  </si>
  <si>
    <t>Muchas salidas usan conectores
tipo coaxial.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</si>
</sst>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quotePrefix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0" fillId="0" borderId="4" xfId="0" quotePrefix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9" fontId="0" fillId="0" borderId="5" xfId="0" applyNumberFormat="1" applyBorder="1" applyAlignment="1">
      <alignment horizontal="center" vertical="center" wrapText="1"/>
    </xf>
    <xf numFmtId="9" fontId="0" fillId="0" borderId="3" xfId="0" applyNumberFormat="1" applyBorder="1" applyAlignment="1">
      <alignment horizontal="center" vertical="center"/>
    </xf>
    <xf numFmtId="9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5" fillId="2" borderId="10" xfId="1" applyFont="1" applyFill="1" applyBorder="1" applyAlignment="1">
      <alignment horizontal="center" vertical="center"/>
    </xf>
    <xf numFmtId="0" fontId="5" fillId="2" borderId="9" xfId="1" applyFont="1" applyFill="1" applyBorder="1" applyAlignment="1">
      <alignment horizontal="center" vertical="center"/>
    </xf>
    <xf numFmtId="0" fontId="5" fillId="2" borderId="1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3" fillId="2" borderId="6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" fillId="3" borderId="9" xfId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/>
    </xf>
    <xf numFmtId="0" fontId="1" fillId="3" borderId="2" xfId="1" applyFill="1" applyBorder="1" applyAlignment="1">
      <alignment horizontal="center" vertical="center"/>
    </xf>
    <xf numFmtId="16" fontId="0" fillId="0" borderId="5" xfId="0" quotePrefix="1" applyNumberForma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0" fillId="0" borderId="10" xfId="0" quotePrefix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393876</xdr:colOff>
      <xdr:row>7</xdr:row>
      <xdr:rowOff>47624</xdr:rowOff>
    </xdr:from>
    <xdr:to>
      <xdr:col>17</xdr:col>
      <xdr:colOff>838199</xdr:colOff>
      <xdr:row>9</xdr:row>
      <xdr:rowOff>455939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EE3E7F-CF4F-40AB-911D-9C3704678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7501" y="1400174"/>
          <a:ext cx="1968323" cy="1398915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295276</xdr:colOff>
      <xdr:row>10</xdr:row>
      <xdr:rowOff>66676</xdr:rowOff>
    </xdr:from>
    <xdr:to>
      <xdr:col>17</xdr:col>
      <xdr:colOff>828676</xdr:colOff>
      <xdr:row>10</xdr:row>
      <xdr:rowOff>1735276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A6E0D8-7210-4DF4-B9B9-DFD8D375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58901" y="2905126"/>
          <a:ext cx="2057400" cy="1668600"/>
        </a:xfrm>
        <a:prstGeom prst="rect">
          <a:avLst/>
        </a:prstGeom>
      </xdr:spPr>
    </xdr:pic>
    <xdr:clientData/>
  </xdr:twoCellAnchor>
  <xdr:twoCellAnchor editAs="oneCell">
    <xdr:from>
      <xdr:col>15</xdr:col>
      <xdr:colOff>342900</xdr:colOff>
      <xdr:row>11</xdr:row>
      <xdr:rowOff>47626</xdr:rowOff>
    </xdr:from>
    <xdr:to>
      <xdr:col>17</xdr:col>
      <xdr:colOff>895350</xdr:colOff>
      <xdr:row>13</xdr:row>
      <xdr:rowOff>443152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4BA60A2-60F6-4390-A434-F21EA011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4740853"/>
          <a:ext cx="2076450" cy="1399981"/>
        </a:xfrm>
        <a:prstGeom prst="rect">
          <a:avLst/>
        </a:prstGeom>
      </xdr:spPr>
    </xdr:pic>
    <xdr:clientData/>
  </xdr:twoCellAnchor>
  <xdr:twoCellAnchor editAs="oneCell">
    <xdr:from>
      <xdr:col>15</xdr:col>
      <xdr:colOff>87866</xdr:colOff>
      <xdr:row>14</xdr:row>
      <xdr:rowOff>66675</xdr:rowOff>
    </xdr:from>
    <xdr:to>
      <xdr:col>17</xdr:col>
      <xdr:colOff>1037693</xdr:colOff>
      <xdr:row>15</xdr:row>
      <xdr:rowOff>704850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60A5A0D-8293-4F34-8DAD-627891A81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51491" y="6210300"/>
          <a:ext cx="2473827" cy="1400175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85726</xdr:colOff>
      <xdr:row>12</xdr:row>
      <xdr:rowOff>257175</xdr:rowOff>
    </xdr:from>
    <xdr:to>
      <xdr:col>13</xdr:col>
      <xdr:colOff>1576478</xdr:colOff>
      <xdr:row>14</xdr:row>
      <xdr:rowOff>600075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A5405B-934A-408E-9766-1F7691FA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44451" y="5410200"/>
          <a:ext cx="1490752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243167</xdr:colOff>
      <xdr:row>13</xdr:row>
      <xdr:rowOff>235883</xdr:rowOff>
    </xdr:from>
    <xdr:to>
      <xdr:col>11</xdr:col>
      <xdr:colOff>2100168</xdr:colOff>
      <xdr:row>14</xdr:row>
      <xdr:rowOff>515469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3776A99-2309-4481-9036-9CD8AF5D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0461" y="5872442"/>
          <a:ext cx="1857001" cy="772645"/>
        </a:xfrm>
        <a:prstGeom prst="rect">
          <a:avLst/>
        </a:prstGeom>
      </xdr:spPr>
    </xdr:pic>
    <xdr:clientData/>
  </xdr:twoCellAnchor>
  <xdr:twoCellAnchor editAs="oneCell">
    <xdr:from>
      <xdr:col>15</xdr:col>
      <xdr:colOff>324969</xdr:colOff>
      <xdr:row>16</xdr:row>
      <xdr:rowOff>56031</xdr:rowOff>
    </xdr:from>
    <xdr:to>
      <xdr:col>17</xdr:col>
      <xdr:colOff>813265</xdr:colOff>
      <xdr:row>16</xdr:row>
      <xdr:rowOff>2051273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24D598E-0F6B-4326-8D67-3924E757F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660469" y="7779940"/>
          <a:ext cx="2012296" cy="1995242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190498</xdr:colOff>
      <xdr:row>17</xdr:row>
      <xdr:rowOff>56030</xdr:rowOff>
    </xdr:from>
    <xdr:to>
      <xdr:col>17</xdr:col>
      <xdr:colOff>952499</xdr:colOff>
      <xdr:row>17</xdr:row>
      <xdr:rowOff>1334497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262D13F-B480-49D5-ACA1-0CBF70D4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64969" y="9793942"/>
          <a:ext cx="2286001" cy="1278467"/>
        </a:xfrm>
        <a:prstGeom prst="rect">
          <a:avLst/>
        </a:prstGeom>
      </xdr:spPr>
    </xdr:pic>
    <xdr:clientData/>
  </xdr:twoCellAnchor>
  <xdr:twoCellAnchor editAs="oneCell">
    <xdr:from>
      <xdr:col>15</xdr:col>
      <xdr:colOff>465364</xdr:colOff>
      <xdr:row>18</xdr:row>
      <xdr:rowOff>33623</xdr:rowOff>
    </xdr:from>
    <xdr:to>
      <xdr:col>17</xdr:col>
      <xdr:colOff>588983</xdr:colOff>
      <xdr:row>18</xdr:row>
      <xdr:rowOff>862859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81DD47D-E60A-482B-BCF0-69755CCD4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1687" r="6172"/>
        <a:stretch/>
      </xdr:blipFill>
      <xdr:spPr>
        <a:xfrm rot="5400000">
          <a:off x="16249027" y="10729460"/>
          <a:ext cx="829236" cy="16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627529</xdr:colOff>
      <xdr:row>19</xdr:row>
      <xdr:rowOff>44822</xdr:rowOff>
    </xdr:from>
    <xdr:to>
      <xdr:col>17</xdr:col>
      <xdr:colOff>459440</xdr:colOff>
      <xdr:row>20</xdr:row>
      <xdr:rowOff>463330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5C701E5-4F48-4DCE-A133-BDE3A25E2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862" t="3748" r="2523" b="4446"/>
        <a:stretch/>
      </xdr:blipFill>
      <xdr:spPr>
        <a:xfrm>
          <a:off x="16002000" y="12046322"/>
          <a:ext cx="1355911" cy="922773"/>
        </a:xfrm>
        <a:prstGeom prst="rect">
          <a:avLst/>
        </a:prstGeom>
      </xdr:spPr>
    </xdr:pic>
    <xdr:clientData/>
  </xdr:twoCellAnchor>
  <xdr:twoCellAnchor editAs="oneCell">
    <xdr:from>
      <xdr:col>15</xdr:col>
      <xdr:colOff>90123</xdr:colOff>
      <xdr:row>21</xdr:row>
      <xdr:rowOff>52028</xdr:rowOff>
    </xdr:from>
    <xdr:to>
      <xdr:col>17</xdr:col>
      <xdr:colOff>1134996</xdr:colOff>
      <xdr:row>22</xdr:row>
      <xdr:rowOff>517072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7904171-F96D-4299-8D7F-F0AECFD43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218" t="5709" b="6046"/>
        <a:stretch/>
      </xdr:blipFill>
      <xdr:spPr>
        <a:xfrm>
          <a:off x="15466194" y="13046849"/>
          <a:ext cx="2568873" cy="1077366"/>
        </a:xfrm>
        <a:prstGeom prst="rect">
          <a:avLst/>
        </a:prstGeom>
      </xdr:spPr>
    </xdr:pic>
    <xdr:clientData/>
  </xdr:twoCellAnchor>
  <xdr:twoCellAnchor editAs="oneCell">
    <xdr:from>
      <xdr:col>15</xdr:col>
      <xdr:colOff>119110</xdr:colOff>
      <xdr:row>23</xdr:row>
      <xdr:rowOff>40823</xdr:rowOff>
    </xdr:from>
    <xdr:to>
      <xdr:col>17</xdr:col>
      <xdr:colOff>1017179</xdr:colOff>
      <xdr:row>23</xdr:row>
      <xdr:rowOff>1973036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3CAC0D5-3711-4BDA-ACDE-F52EC5B2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76181" y="14260287"/>
          <a:ext cx="2422069" cy="1932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Z35"/>
  <sheetViews>
    <sheetView tabSelected="1" topLeftCell="B14" zoomScale="55" zoomScaleNormal="55" workbookViewId="0">
      <selection activeCell="S20" sqref="S20:S21"/>
    </sheetView>
  </sheetViews>
  <sheetFormatPr baseColWidth="10" defaultRowHeight="15" x14ac:dyDescent="0.25"/>
  <cols>
    <col min="3" max="3" width="12.5703125" customWidth="1"/>
    <col min="4" max="4" width="16.85546875" customWidth="1"/>
    <col min="5" max="5" width="16.5703125" customWidth="1"/>
    <col min="6" max="6" width="22.7109375" customWidth="1"/>
    <col min="7" max="7" width="17.28515625" customWidth="1"/>
    <col min="8" max="8" width="21.140625" customWidth="1"/>
    <col min="9" max="9" width="31.85546875" customWidth="1"/>
    <col min="10" max="10" width="14" bestFit="1" customWidth="1"/>
    <col min="11" max="11" width="10.7109375" customWidth="1"/>
    <col min="12" max="12" width="40.7109375" customWidth="1"/>
    <col min="13" max="13" width="8" customWidth="1"/>
    <col min="14" max="15" width="24.7109375" customWidth="1"/>
    <col min="18" max="18" width="17.140625" customWidth="1"/>
    <col min="19" max="19" width="39.140625" bestFit="1" customWidth="1"/>
    <col min="20" max="20" width="26.140625" bestFit="1" customWidth="1"/>
    <col min="21" max="23" width="21" customWidth="1"/>
  </cols>
  <sheetData>
    <row r="4" spans="2:26" x14ac:dyDescent="0.25">
      <c r="P4" s="1"/>
      <c r="Q4" s="1"/>
    </row>
    <row r="5" spans="2:26" ht="15.75" thickBot="1" x14ac:dyDescent="0.3">
      <c r="G5" s="1"/>
      <c r="H5" s="1"/>
      <c r="I5" s="1"/>
      <c r="K5" s="1"/>
      <c r="P5" s="1"/>
      <c r="Q5" s="1"/>
    </row>
    <row r="6" spans="2:26" x14ac:dyDescent="0.25">
      <c r="B6" s="108" t="s">
        <v>94</v>
      </c>
      <c r="C6" s="1"/>
      <c r="D6" s="1"/>
      <c r="E6" s="87" t="s">
        <v>0</v>
      </c>
      <c r="F6" s="88" t="s">
        <v>53</v>
      </c>
      <c r="G6" s="89" t="s">
        <v>5</v>
      </c>
      <c r="H6" s="88" t="s">
        <v>3</v>
      </c>
      <c r="I6" s="89" t="s">
        <v>72</v>
      </c>
      <c r="J6" s="79" t="s">
        <v>51</v>
      </c>
      <c r="K6" s="80"/>
      <c r="L6" s="81"/>
      <c r="M6" s="79" t="s">
        <v>54</v>
      </c>
      <c r="N6" s="80"/>
      <c r="O6" s="104" t="s">
        <v>84</v>
      </c>
      <c r="P6" s="101" t="s">
        <v>56</v>
      </c>
      <c r="Q6" s="90"/>
      <c r="R6" s="90"/>
      <c r="S6" s="90"/>
      <c r="T6" s="90"/>
      <c r="U6" s="101" t="s">
        <v>75</v>
      </c>
      <c r="V6" s="90"/>
      <c r="W6" s="102"/>
      <c r="X6" s="90" t="s">
        <v>59</v>
      </c>
      <c r="Y6" s="91"/>
      <c r="Z6" s="92"/>
    </row>
    <row r="7" spans="2:26" ht="15.75" thickBot="1" x14ac:dyDescent="0.3">
      <c r="B7" s="109"/>
      <c r="C7" s="1"/>
      <c r="D7" s="1"/>
      <c r="E7" s="117"/>
      <c r="F7" s="118"/>
      <c r="G7" s="119"/>
      <c r="H7" s="118"/>
      <c r="I7" s="119"/>
      <c r="J7" s="22" t="s">
        <v>50</v>
      </c>
      <c r="K7" s="23" t="s">
        <v>49</v>
      </c>
      <c r="L7" s="24" t="s">
        <v>48</v>
      </c>
      <c r="M7" s="25" t="s">
        <v>55</v>
      </c>
      <c r="N7" s="34" t="s">
        <v>48</v>
      </c>
      <c r="O7" s="105"/>
      <c r="P7" s="99" t="s">
        <v>56</v>
      </c>
      <c r="Q7" s="100"/>
      <c r="R7" s="100"/>
      <c r="S7" s="36" t="s">
        <v>74</v>
      </c>
      <c r="T7" s="36" t="s">
        <v>79</v>
      </c>
      <c r="U7" s="25" t="s">
        <v>76</v>
      </c>
      <c r="V7" s="34" t="s">
        <v>77</v>
      </c>
      <c r="W7" s="24" t="s">
        <v>78</v>
      </c>
      <c r="X7" s="93"/>
      <c r="Y7" s="93"/>
      <c r="Z7" s="94"/>
    </row>
    <row r="8" spans="2:26" ht="39" customHeight="1" x14ac:dyDescent="0.25">
      <c r="B8" s="113">
        <v>3</v>
      </c>
      <c r="C8" s="1"/>
      <c r="D8" s="114" t="s">
        <v>1</v>
      </c>
      <c r="E8" s="14" t="str">
        <f>HYPERLINK("http://www.trimble.com/timing/resolution-smt-GG.aspx","Resolution SMT")</f>
        <v>Resolution SMT</v>
      </c>
      <c r="F8" s="58" t="s">
        <v>2</v>
      </c>
      <c r="G8" s="58">
        <f>3.3*100*10^-3</f>
        <v>0.33</v>
      </c>
      <c r="H8" s="121" t="s">
        <v>15</v>
      </c>
      <c r="I8" s="61" t="s">
        <v>4</v>
      </c>
      <c r="J8" s="97" t="s">
        <v>20</v>
      </c>
      <c r="K8" s="18" t="s">
        <v>44</v>
      </c>
      <c r="L8" s="9" t="s">
        <v>57</v>
      </c>
      <c r="M8" s="57">
        <v>2</v>
      </c>
      <c r="N8" s="57" t="s">
        <v>58</v>
      </c>
      <c r="O8" s="59" t="s">
        <v>41</v>
      </c>
      <c r="P8" s="98"/>
      <c r="Q8" s="96"/>
      <c r="R8" s="96"/>
      <c r="S8" s="95" t="s">
        <v>81</v>
      </c>
      <c r="T8" s="103" t="s">
        <v>80</v>
      </c>
      <c r="U8" s="38" t="s">
        <v>41</v>
      </c>
      <c r="V8" s="38" t="s">
        <v>41</v>
      </c>
      <c r="W8" s="39" t="s">
        <v>41</v>
      </c>
      <c r="X8" s="95" t="s">
        <v>73</v>
      </c>
      <c r="Y8" s="96"/>
      <c r="Z8" s="97"/>
    </row>
    <row r="9" spans="2:26" ht="39" customHeight="1" x14ac:dyDescent="0.25">
      <c r="B9" s="63">
        <v>5</v>
      </c>
      <c r="C9" s="1"/>
      <c r="D9" s="115"/>
      <c r="E9" s="15" t="str">
        <f>HYPERLINK("http://www.trimble.com/timing/ICM-SMT-360.aspx","ICM SMT 360")</f>
        <v>ICM SMT 360</v>
      </c>
      <c r="F9" s="51" t="s">
        <v>42</v>
      </c>
      <c r="G9" s="51">
        <v>0.5</v>
      </c>
      <c r="H9" s="120" t="s">
        <v>15</v>
      </c>
      <c r="I9" s="122" t="s">
        <v>4</v>
      </c>
      <c r="J9" s="69"/>
      <c r="K9" s="53" t="s">
        <v>44</v>
      </c>
      <c r="L9" s="53" t="s">
        <v>60</v>
      </c>
      <c r="M9" s="53">
        <v>2</v>
      </c>
      <c r="N9" s="53" t="s">
        <v>61</v>
      </c>
      <c r="O9" s="51" t="s">
        <v>85</v>
      </c>
      <c r="P9" s="70"/>
      <c r="Q9" s="68"/>
      <c r="R9" s="68"/>
      <c r="S9" s="68"/>
      <c r="T9" s="69"/>
      <c r="U9" s="38" t="s">
        <v>41</v>
      </c>
      <c r="V9" s="38" t="s">
        <v>41</v>
      </c>
      <c r="W9" s="39" t="s">
        <v>41</v>
      </c>
      <c r="X9" s="68"/>
      <c r="Y9" s="68"/>
      <c r="Z9" s="69"/>
    </row>
    <row r="10" spans="2:26" ht="39" customHeight="1" x14ac:dyDescent="0.25">
      <c r="B10" s="53">
        <v>4</v>
      </c>
      <c r="C10" s="1"/>
      <c r="D10" s="115"/>
      <c r="E10" s="15" t="str">
        <f>HYPERLINK("http://www.trimble.com/timing/RES-SMT-360.aspx","RES SMT 360")</f>
        <v>RES SMT 360</v>
      </c>
      <c r="F10" s="51" t="s">
        <v>42</v>
      </c>
      <c r="G10" s="51">
        <v>0.5</v>
      </c>
      <c r="H10" s="120" t="s">
        <v>15</v>
      </c>
      <c r="I10" s="55" t="s">
        <v>4</v>
      </c>
      <c r="J10" s="69"/>
      <c r="K10" s="18" t="s">
        <v>44</v>
      </c>
      <c r="L10" s="18" t="s">
        <v>60</v>
      </c>
      <c r="M10" s="53">
        <v>2</v>
      </c>
      <c r="N10" s="53" t="s">
        <v>61</v>
      </c>
      <c r="O10" s="60" t="s">
        <v>41</v>
      </c>
      <c r="P10" s="70"/>
      <c r="Q10" s="68"/>
      <c r="R10" s="68"/>
      <c r="S10" s="68"/>
      <c r="T10" s="69"/>
      <c r="U10" s="38" t="s">
        <v>41</v>
      </c>
      <c r="V10" s="38" t="s">
        <v>41</v>
      </c>
      <c r="W10" s="39" t="s">
        <v>41</v>
      </c>
      <c r="X10" s="68"/>
      <c r="Y10" s="68"/>
      <c r="Z10" s="69"/>
    </row>
    <row r="11" spans="2:26" ht="143.25" customHeight="1" thickBot="1" x14ac:dyDescent="0.3">
      <c r="B11" s="54">
        <v>3</v>
      </c>
      <c r="C11" s="1"/>
      <c r="D11" s="116"/>
      <c r="E11" s="16" t="str">
        <f>HYPERLINK("http://www.trimble.com/timing/Mini-TGG-Multi-GNSS.aspx","Mini-T")</f>
        <v>Mini-T</v>
      </c>
      <c r="F11" s="52" t="s">
        <v>43</v>
      </c>
      <c r="G11" s="52">
        <v>3</v>
      </c>
      <c r="H11" s="123" t="s">
        <v>15</v>
      </c>
      <c r="I11" s="56" t="s">
        <v>40</v>
      </c>
      <c r="J11" s="2" t="s">
        <v>41</v>
      </c>
      <c r="K11" s="6" t="s">
        <v>44</v>
      </c>
      <c r="L11" s="6" t="s">
        <v>60</v>
      </c>
      <c r="M11" s="54">
        <v>1</v>
      </c>
      <c r="N11" s="54" t="s">
        <v>61</v>
      </c>
      <c r="O11" s="55" t="s">
        <v>86</v>
      </c>
      <c r="P11" s="70"/>
      <c r="Q11" s="68"/>
      <c r="R11" s="68"/>
      <c r="S11" s="37"/>
      <c r="T11" s="39" t="s">
        <v>41</v>
      </c>
      <c r="U11" s="38" t="s">
        <v>41</v>
      </c>
      <c r="V11" s="38" t="s">
        <v>41</v>
      </c>
      <c r="W11" s="39" t="s">
        <v>41</v>
      </c>
      <c r="X11" s="65"/>
      <c r="Y11" s="65"/>
      <c r="Z11" s="66"/>
    </row>
    <row r="12" spans="2:26" ht="39" customHeight="1" x14ac:dyDescent="0.25">
      <c r="B12" s="85">
        <v>2</v>
      </c>
      <c r="C12" s="110" t="str">
        <f>HYPERLINK("http://www.furuno.com/jp/gnss/datadownload/GF-8701_02_03_HardwareSpecifications_SE16-410-003-02_en.pdf","Datasheet")</f>
        <v>Datasheet</v>
      </c>
      <c r="D12" s="76" t="s">
        <v>7</v>
      </c>
      <c r="E12" s="53" t="s">
        <v>8</v>
      </c>
      <c r="F12" s="53" t="s">
        <v>13</v>
      </c>
      <c r="G12" s="53">
        <f>3.7*150*10^-3</f>
        <v>0.55500000000000005</v>
      </c>
      <c r="H12" s="62" t="s">
        <v>15</v>
      </c>
      <c r="I12" s="10" t="s">
        <v>17</v>
      </c>
      <c r="J12" s="82" t="s">
        <v>52</v>
      </c>
      <c r="K12" s="9" t="s">
        <v>44</v>
      </c>
      <c r="L12" s="85"/>
      <c r="M12" s="85">
        <v>1</v>
      </c>
      <c r="N12" s="98"/>
      <c r="O12" s="107" t="s">
        <v>87</v>
      </c>
      <c r="P12" s="98"/>
      <c r="Q12" s="96"/>
      <c r="R12" s="96"/>
      <c r="S12" s="95" t="s">
        <v>82</v>
      </c>
      <c r="T12" s="106" t="s">
        <v>41</v>
      </c>
      <c r="U12" s="40" t="s">
        <v>41</v>
      </c>
      <c r="V12" s="40" t="s">
        <v>41</v>
      </c>
      <c r="W12" s="41" t="s">
        <v>41</v>
      </c>
      <c r="X12" s="96"/>
      <c r="Y12" s="96"/>
      <c r="Z12" s="97"/>
    </row>
    <row r="13" spans="2:26" ht="39" customHeight="1" x14ac:dyDescent="0.25">
      <c r="B13" s="71"/>
      <c r="C13" s="111"/>
      <c r="D13" s="77"/>
      <c r="E13" s="5" t="s">
        <v>9</v>
      </c>
      <c r="F13" s="18" t="s">
        <v>13</v>
      </c>
      <c r="G13" s="18">
        <f>3.7*450*10^-3</f>
        <v>1.665</v>
      </c>
      <c r="H13" s="19" t="s">
        <v>15</v>
      </c>
      <c r="I13" s="10" t="s">
        <v>18</v>
      </c>
      <c r="J13" s="83"/>
      <c r="K13" s="18" t="s">
        <v>44</v>
      </c>
      <c r="L13" s="71"/>
      <c r="M13" s="71"/>
      <c r="N13" s="70"/>
      <c r="O13" s="71"/>
      <c r="P13" s="70"/>
      <c r="Q13" s="68"/>
      <c r="R13" s="68"/>
      <c r="S13" s="68"/>
      <c r="T13" s="72"/>
      <c r="U13" s="38" t="s">
        <v>41</v>
      </c>
      <c r="V13" s="38" t="s">
        <v>41</v>
      </c>
      <c r="W13" s="39" t="s">
        <v>41</v>
      </c>
      <c r="X13" s="68"/>
      <c r="Y13" s="68"/>
      <c r="Z13" s="69"/>
    </row>
    <row r="14" spans="2:26" ht="39" customHeight="1" thickBot="1" x14ac:dyDescent="0.3">
      <c r="B14" s="71"/>
      <c r="C14" s="112"/>
      <c r="D14" s="77"/>
      <c r="E14" s="5" t="s">
        <v>10</v>
      </c>
      <c r="F14" s="18" t="s">
        <v>13</v>
      </c>
      <c r="G14" s="18">
        <f>3.7*600*10^-3</f>
        <v>2.2200000000000002</v>
      </c>
      <c r="H14" s="19" t="s">
        <v>15</v>
      </c>
      <c r="I14" s="10" t="s">
        <v>19</v>
      </c>
      <c r="J14" s="83"/>
      <c r="K14" s="18" t="s">
        <v>44</v>
      </c>
      <c r="L14" s="71"/>
      <c r="M14" s="71"/>
      <c r="N14" s="70"/>
      <c r="O14" s="71"/>
      <c r="P14" s="70"/>
      <c r="Q14" s="68"/>
      <c r="R14" s="68"/>
      <c r="S14" s="68"/>
      <c r="T14" s="72"/>
      <c r="U14" s="38" t="s">
        <v>41</v>
      </c>
      <c r="V14" s="38" t="s">
        <v>41</v>
      </c>
      <c r="W14" s="39" t="s">
        <v>41</v>
      </c>
      <c r="X14" s="68"/>
      <c r="Y14" s="68"/>
      <c r="Z14" s="69"/>
    </row>
    <row r="15" spans="2:26" ht="60" customHeight="1" x14ac:dyDescent="0.25">
      <c r="B15" s="71">
        <v>1</v>
      </c>
      <c r="C15" s="110" t="str">
        <f>HYPERLINK("http://www.furuno.com/jp/gnss/datadownload/GF-8704_05_HardwareSpecifications_SE17-410-001-01_en.pdf","Datasheet")</f>
        <v>Datasheet</v>
      </c>
      <c r="D15" s="77"/>
      <c r="E15" s="5" t="s">
        <v>11</v>
      </c>
      <c r="F15" s="18" t="s">
        <v>14</v>
      </c>
      <c r="G15" s="18">
        <f>5.5*400*10^-3</f>
        <v>2.2000000000000002</v>
      </c>
      <c r="H15" s="19" t="s">
        <v>15</v>
      </c>
      <c r="I15" s="18" t="s">
        <v>16</v>
      </c>
      <c r="J15" s="83"/>
      <c r="K15" s="18" t="s">
        <v>44</v>
      </c>
      <c r="L15" s="71"/>
      <c r="M15" s="71">
        <v>1</v>
      </c>
      <c r="N15" s="70"/>
      <c r="O15" s="73" t="s">
        <v>88</v>
      </c>
      <c r="P15" s="70"/>
      <c r="Q15" s="68"/>
      <c r="R15" s="68"/>
      <c r="S15" s="68"/>
      <c r="T15" s="72" t="s">
        <v>41</v>
      </c>
      <c r="U15" s="38" t="s">
        <v>41</v>
      </c>
      <c r="V15" s="38" t="s">
        <v>41</v>
      </c>
      <c r="W15" s="39" t="s">
        <v>41</v>
      </c>
      <c r="X15" s="68"/>
      <c r="Y15" s="68"/>
      <c r="Z15" s="69"/>
    </row>
    <row r="16" spans="2:26" ht="60" customHeight="1" thickBot="1" x14ac:dyDescent="0.3">
      <c r="B16" s="86"/>
      <c r="C16" s="112"/>
      <c r="D16" s="78"/>
      <c r="E16" s="6" t="s">
        <v>12</v>
      </c>
      <c r="F16" s="6" t="s">
        <v>14</v>
      </c>
      <c r="G16" s="6">
        <f>5.5*400*10^-3</f>
        <v>2.2000000000000002</v>
      </c>
      <c r="H16" s="7" t="s">
        <v>15</v>
      </c>
      <c r="I16" s="6" t="s">
        <v>16</v>
      </c>
      <c r="J16" s="84"/>
      <c r="K16" s="6" t="s">
        <v>44</v>
      </c>
      <c r="L16" s="86"/>
      <c r="M16" s="86"/>
      <c r="N16" s="64"/>
      <c r="O16" s="86"/>
      <c r="P16" s="64"/>
      <c r="Q16" s="65"/>
      <c r="R16" s="65"/>
      <c r="S16" s="65"/>
      <c r="T16" s="66"/>
      <c r="U16" s="42" t="s">
        <v>41</v>
      </c>
      <c r="V16" s="42" t="s">
        <v>41</v>
      </c>
      <c r="W16" s="43" t="s">
        <v>41</v>
      </c>
      <c r="X16" s="65"/>
      <c r="Y16" s="65"/>
      <c r="Z16" s="66"/>
    </row>
    <row r="17" spans="2:26" ht="164.25" customHeight="1" x14ac:dyDescent="0.25">
      <c r="B17" s="10">
        <v>1</v>
      </c>
      <c r="D17" s="76" t="s">
        <v>6</v>
      </c>
      <c r="E17" s="11" t="str">
        <f>HYPERLINK("https://www.microsemi.com/products/timing-synchronization-systems/embedded-timing-solutions/modules/gps-disciplined-oscillators/gps-500","GPS-500")</f>
        <v>GPS-500</v>
      </c>
      <c r="F17" s="28" t="s">
        <v>21</v>
      </c>
      <c r="G17" s="28">
        <v>2.4</v>
      </c>
      <c r="H17" s="8" t="s">
        <v>15</v>
      </c>
      <c r="I17" s="28" t="s">
        <v>22</v>
      </c>
      <c r="J17" s="26" t="s">
        <v>41</v>
      </c>
      <c r="K17" s="28" t="s">
        <v>45</v>
      </c>
      <c r="L17" s="32" t="s">
        <v>63</v>
      </c>
      <c r="M17" s="32">
        <v>1</v>
      </c>
      <c r="N17" s="31" t="s">
        <v>64</v>
      </c>
      <c r="O17" s="49" t="s">
        <v>89</v>
      </c>
      <c r="P17" s="98"/>
      <c r="Q17" s="96"/>
      <c r="R17" s="96"/>
      <c r="S17" s="46" t="s">
        <v>82</v>
      </c>
      <c r="T17" s="47" t="s">
        <v>41</v>
      </c>
      <c r="U17" s="40" t="s">
        <v>41</v>
      </c>
      <c r="V17" s="40" t="s">
        <v>41</v>
      </c>
      <c r="W17" s="41" t="s">
        <v>41</v>
      </c>
      <c r="X17" s="96"/>
      <c r="Y17" s="96"/>
      <c r="Z17" s="97"/>
    </row>
    <row r="18" spans="2:26" ht="107.25" customHeight="1" x14ac:dyDescent="0.25">
      <c r="B18" s="10">
        <v>1</v>
      </c>
      <c r="D18" s="77"/>
      <c r="E18" s="3" t="str">
        <f>HYPERLINK("https://www.microsemi.com/products/timing-synchronization-systems/embedded-timing-solutions/modules/gps-disciplined-oscillators/gps-1000#overview","GPS-1000")</f>
        <v>GPS-1000</v>
      </c>
      <c r="F18" s="21" t="s">
        <v>35</v>
      </c>
      <c r="G18" s="20">
        <v>1.3</v>
      </c>
      <c r="H18" s="21" t="s">
        <v>23</v>
      </c>
      <c r="I18" s="20" t="s">
        <v>24</v>
      </c>
      <c r="J18" s="27" t="s">
        <v>41</v>
      </c>
      <c r="K18" s="20" t="s">
        <v>46</v>
      </c>
      <c r="L18" s="31" t="s">
        <v>62</v>
      </c>
      <c r="M18" s="20">
        <v>1</v>
      </c>
      <c r="N18" s="31" t="s">
        <v>65</v>
      </c>
      <c r="O18" s="45" t="s">
        <v>90</v>
      </c>
      <c r="P18" s="70"/>
      <c r="Q18" s="68"/>
      <c r="R18" s="68"/>
      <c r="S18" s="44" t="s">
        <v>83</v>
      </c>
      <c r="T18" s="48" t="s">
        <v>41</v>
      </c>
      <c r="U18" s="38" t="s">
        <v>41</v>
      </c>
      <c r="V18" s="38" t="s">
        <v>41</v>
      </c>
      <c r="W18" s="39" t="s">
        <v>41</v>
      </c>
      <c r="X18" s="68"/>
      <c r="Y18" s="68"/>
      <c r="Z18" s="69"/>
    </row>
    <row r="19" spans="2:26" ht="70.5" customHeight="1" thickBot="1" x14ac:dyDescent="0.3">
      <c r="B19" s="10">
        <v>1</v>
      </c>
      <c r="D19" s="77"/>
      <c r="E19" s="3" t="str">
        <f>HYPERLINK("https://www.microsemi.com/products/timing-synchronization-systems/embedded-timing-solutions/modules/gps-disciplined-oscillators/gps-2000#overview","GPS-2000")</f>
        <v>GPS-2000</v>
      </c>
      <c r="F19" s="20" t="s">
        <v>21</v>
      </c>
      <c r="G19" s="20">
        <v>3.2</v>
      </c>
      <c r="H19" s="21" t="s">
        <v>25</v>
      </c>
      <c r="I19" s="20" t="s">
        <v>26</v>
      </c>
      <c r="J19" s="27" t="s">
        <v>41</v>
      </c>
      <c r="K19" s="20" t="s">
        <v>46</v>
      </c>
      <c r="L19" s="20" t="s">
        <v>66</v>
      </c>
      <c r="M19" s="20">
        <v>1</v>
      </c>
      <c r="N19" s="35" t="s">
        <v>67</v>
      </c>
      <c r="O19" s="45" t="s">
        <v>91</v>
      </c>
      <c r="P19" s="70"/>
      <c r="Q19" s="68"/>
      <c r="R19" s="68"/>
      <c r="S19" s="44"/>
      <c r="T19" s="48" t="s">
        <v>41</v>
      </c>
      <c r="U19" s="38" t="s">
        <v>41</v>
      </c>
      <c r="V19" s="38" t="s">
        <v>41</v>
      </c>
      <c r="W19" s="39" t="s">
        <v>41</v>
      </c>
      <c r="X19" s="67" t="s">
        <v>68</v>
      </c>
      <c r="Y19" s="68"/>
      <c r="Z19" s="69"/>
    </row>
    <row r="20" spans="2:26" ht="39.75" customHeight="1" x14ac:dyDescent="0.25">
      <c r="B20" s="71">
        <v>1</v>
      </c>
      <c r="C20" s="110" t="str">
        <f>HYPERLINK("https://www.microsemi.com/products/timing-synchronization-systems/embedded-timing-solutions/modules/gps-disciplined-oscillators/gps-2500-and-gps-2550#overview","Datasheet")</f>
        <v>Datasheet</v>
      </c>
      <c r="D20" s="77"/>
      <c r="E20" s="5" t="s">
        <v>27</v>
      </c>
      <c r="F20" s="71" t="s">
        <v>21</v>
      </c>
      <c r="G20" s="71">
        <v>4</v>
      </c>
      <c r="H20" s="21" t="s">
        <v>25</v>
      </c>
      <c r="I20" s="71" t="s">
        <v>30</v>
      </c>
      <c r="J20" s="27" t="s">
        <v>41</v>
      </c>
      <c r="K20" s="71" t="s">
        <v>47</v>
      </c>
      <c r="L20" s="73" t="s">
        <v>69</v>
      </c>
      <c r="M20" s="71">
        <v>1</v>
      </c>
      <c r="N20" s="70" t="s">
        <v>67</v>
      </c>
      <c r="O20" s="71" t="s">
        <v>91</v>
      </c>
      <c r="P20" s="70"/>
      <c r="Q20" s="68"/>
      <c r="R20" s="68"/>
      <c r="S20" s="68"/>
      <c r="T20" s="72" t="s">
        <v>41</v>
      </c>
      <c r="U20" s="38" t="s">
        <v>41</v>
      </c>
      <c r="V20" s="38" t="s">
        <v>41</v>
      </c>
      <c r="W20" s="39" t="s">
        <v>41</v>
      </c>
      <c r="X20" s="67" t="s">
        <v>68</v>
      </c>
      <c r="Y20" s="68"/>
      <c r="Z20" s="69"/>
    </row>
    <row r="21" spans="2:26" ht="39.75" customHeight="1" thickBot="1" x14ac:dyDescent="0.3">
      <c r="B21" s="71"/>
      <c r="C21" s="112"/>
      <c r="D21" s="77"/>
      <c r="E21" s="5" t="s">
        <v>28</v>
      </c>
      <c r="F21" s="71"/>
      <c r="G21" s="71"/>
      <c r="H21" s="21" t="s">
        <v>29</v>
      </c>
      <c r="I21" s="71"/>
      <c r="J21" s="27" t="s">
        <v>41</v>
      </c>
      <c r="K21" s="71"/>
      <c r="L21" s="73"/>
      <c r="M21" s="71"/>
      <c r="N21" s="70"/>
      <c r="O21" s="71"/>
      <c r="P21" s="70"/>
      <c r="Q21" s="68"/>
      <c r="R21" s="68"/>
      <c r="S21" s="68"/>
      <c r="T21" s="72"/>
      <c r="U21" s="38" t="s">
        <v>41</v>
      </c>
      <c r="V21" s="38" t="s">
        <v>41</v>
      </c>
      <c r="W21" s="39" t="s">
        <v>41</v>
      </c>
      <c r="X21" s="68"/>
      <c r="Y21" s="68"/>
      <c r="Z21" s="69"/>
    </row>
    <row r="22" spans="2:26" ht="48" customHeight="1" x14ac:dyDescent="0.25">
      <c r="B22" s="71">
        <v>1</v>
      </c>
      <c r="C22" s="110" t="str">
        <f>HYPERLINK("https://www.microsemi.com/products/timing-synchronization-systems/embedded-timing-solutions/modules/gps-disciplined-oscillators/gps-2600-and-gps-2650","Datasheet")</f>
        <v>Datasheet</v>
      </c>
      <c r="D22" s="77"/>
      <c r="E22" s="5" t="s">
        <v>31</v>
      </c>
      <c r="F22" s="75" t="s">
        <v>36</v>
      </c>
      <c r="G22" s="71">
        <v>4</v>
      </c>
      <c r="H22" s="21" t="s">
        <v>29</v>
      </c>
      <c r="I22" s="71" t="s">
        <v>34</v>
      </c>
      <c r="J22" s="27" t="s">
        <v>41</v>
      </c>
      <c r="K22" s="71" t="s">
        <v>47</v>
      </c>
      <c r="L22" s="73" t="s">
        <v>70</v>
      </c>
      <c r="M22" s="71">
        <v>1</v>
      </c>
      <c r="N22" s="74" t="s">
        <v>64</v>
      </c>
      <c r="O22" s="73" t="s">
        <v>92</v>
      </c>
      <c r="P22" s="70"/>
      <c r="Q22" s="68"/>
      <c r="R22" s="68"/>
      <c r="S22" s="67" t="s">
        <v>95</v>
      </c>
      <c r="T22" s="72" t="s">
        <v>41</v>
      </c>
      <c r="U22" s="38" t="s">
        <v>41</v>
      </c>
      <c r="V22" s="38" t="s">
        <v>41</v>
      </c>
      <c r="W22" s="39" t="s">
        <v>41</v>
      </c>
      <c r="X22" s="68"/>
      <c r="Y22" s="68"/>
      <c r="Z22" s="69"/>
    </row>
    <row r="23" spans="2:26" ht="48" customHeight="1" thickBot="1" x14ac:dyDescent="0.3">
      <c r="B23" s="71"/>
      <c r="C23" s="112"/>
      <c r="D23" s="77"/>
      <c r="E23" s="5" t="s">
        <v>32</v>
      </c>
      <c r="F23" s="75"/>
      <c r="G23" s="71"/>
      <c r="H23" s="21" t="s">
        <v>33</v>
      </c>
      <c r="I23" s="71"/>
      <c r="J23" s="27" t="s">
        <v>41</v>
      </c>
      <c r="K23" s="71"/>
      <c r="L23" s="71"/>
      <c r="M23" s="71"/>
      <c r="N23" s="70"/>
      <c r="O23" s="73"/>
      <c r="P23" s="70"/>
      <c r="Q23" s="68"/>
      <c r="R23" s="68"/>
      <c r="S23" s="68"/>
      <c r="T23" s="72"/>
      <c r="U23" s="38" t="s">
        <v>41</v>
      </c>
      <c r="V23" s="38" t="s">
        <v>41</v>
      </c>
      <c r="W23" s="39" t="s">
        <v>41</v>
      </c>
      <c r="X23" s="68"/>
      <c r="Y23" s="68"/>
      <c r="Z23" s="69"/>
    </row>
    <row r="24" spans="2:26" ht="159" customHeight="1" thickBot="1" x14ac:dyDescent="0.3">
      <c r="B24" s="54">
        <v>1</v>
      </c>
      <c r="C24" s="1"/>
      <c r="D24" s="78"/>
      <c r="E24" s="4" t="str">
        <f>HYPERLINK("https://www.microsemi.com/products/timing-synchronization-systems/embedded-timing-solutions/modules/gps-disciplined-oscillators/gps-2700#overview","GPS-2700")</f>
        <v>GPS-2700</v>
      </c>
      <c r="F24" s="7" t="s">
        <v>39</v>
      </c>
      <c r="G24" s="30">
        <v>1.4</v>
      </c>
      <c r="H24" s="12" t="s">
        <v>38</v>
      </c>
      <c r="I24" s="13" t="s">
        <v>37</v>
      </c>
      <c r="J24" s="29" t="s">
        <v>41</v>
      </c>
      <c r="K24" s="30" t="s">
        <v>44</v>
      </c>
      <c r="L24" s="30" t="s">
        <v>71</v>
      </c>
      <c r="M24" s="30">
        <v>1</v>
      </c>
      <c r="N24" s="33" t="s">
        <v>67</v>
      </c>
      <c r="O24" s="50" t="s">
        <v>93</v>
      </c>
      <c r="P24" s="64"/>
      <c r="Q24" s="65"/>
      <c r="R24" s="65"/>
      <c r="S24" s="124" t="s">
        <v>95</v>
      </c>
      <c r="T24" s="43" t="s">
        <v>41</v>
      </c>
      <c r="U24" s="42" t="s">
        <v>41</v>
      </c>
      <c r="V24" s="42" t="s">
        <v>41</v>
      </c>
      <c r="W24" s="43" t="s">
        <v>41</v>
      </c>
      <c r="X24" s="65"/>
      <c r="Y24" s="65"/>
      <c r="Z24" s="66"/>
    </row>
    <row r="25" spans="2:26" x14ac:dyDescent="0.25">
      <c r="B25" s="1"/>
      <c r="C25" s="1"/>
      <c r="D25" s="1"/>
    </row>
    <row r="26" spans="2:26" x14ac:dyDescent="0.25">
      <c r="B26" s="1"/>
      <c r="C26" s="1"/>
      <c r="D26" s="1"/>
    </row>
    <row r="27" spans="2:26" x14ac:dyDescent="0.25">
      <c r="B27" s="1"/>
      <c r="C27" s="1"/>
      <c r="D27" s="1"/>
    </row>
    <row r="28" spans="2:26" x14ac:dyDescent="0.25">
      <c r="B28" s="1"/>
      <c r="C28" s="1"/>
      <c r="D28" s="1"/>
    </row>
    <row r="29" spans="2:26" x14ac:dyDescent="0.25">
      <c r="B29" s="1"/>
      <c r="C29" s="1"/>
      <c r="E29" s="1"/>
    </row>
    <row r="30" spans="2:26" x14ac:dyDescent="0.25">
      <c r="B30" s="1"/>
      <c r="C30" s="1"/>
    </row>
    <row r="31" spans="2:26" x14ac:dyDescent="0.25">
      <c r="B31" s="1"/>
      <c r="C31" s="1"/>
    </row>
    <row r="32" spans="2:26" x14ac:dyDescent="0.25">
      <c r="B32" s="1"/>
      <c r="C32" s="1"/>
    </row>
    <row r="33" spans="2:10" x14ac:dyDescent="0.25">
      <c r="B33" s="1"/>
      <c r="C33" s="1"/>
    </row>
    <row r="34" spans="2:10" x14ac:dyDescent="0.25">
      <c r="D34" s="1"/>
    </row>
    <row r="35" spans="2:10" x14ac:dyDescent="0.25">
      <c r="J35" s="17"/>
    </row>
  </sheetData>
  <mergeCells count="83">
    <mergeCell ref="B6:B7"/>
    <mergeCell ref="B12:B14"/>
    <mergeCell ref="B15:B16"/>
    <mergeCell ref="B20:B21"/>
    <mergeCell ref="B22:B23"/>
    <mergeCell ref="P17:R17"/>
    <mergeCell ref="P18:R18"/>
    <mergeCell ref="P19:R19"/>
    <mergeCell ref="X19:Z19"/>
    <mergeCell ref="X17:Z17"/>
    <mergeCell ref="X18:Z18"/>
    <mergeCell ref="P11:R11"/>
    <mergeCell ref="M12:M14"/>
    <mergeCell ref="P12:R14"/>
    <mergeCell ref="T12:T14"/>
    <mergeCell ref="T15:T16"/>
    <mergeCell ref="O12:O14"/>
    <mergeCell ref="O15:O16"/>
    <mergeCell ref="N12:N16"/>
    <mergeCell ref="P15:R16"/>
    <mergeCell ref="M15:M16"/>
    <mergeCell ref="X11:Z11"/>
    <mergeCell ref="X12:Z12"/>
    <mergeCell ref="X13:Z13"/>
    <mergeCell ref="S12:S14"/>
    <mergeCell ref="S15:S16"/>
    <mergeCell ref="X14:Z14"/>
    <mergeCell ref="X15:Z15"/>
    <mergeCell ref="X16:Z16"/>
    <mergeCell ref="M6:N6"/>
    <mergeCell ref="X6:Z7"/>
    <mergeCell ref="X8:Z8"/>
    <mergeCell ref="P8:R10"/>
    <mergeCell ref="P7:R7"/>
    <mergeCell ref="U6:W6"/>
    <mergeCell ref="P6:T6"/>
    <mergeCell ref="T8:T10"/>
    <mergeCell ref="S8:S10"/>
    <mergeCell ref="O6:O7"/>
    <mergeCell ref="X9:Z9"/>
    <mergeCell ref="X10:Z10"/>
    <mergeCell ref="J6:L6"/>
    <mergeCell ref="J12:J16"/>
    <mergeCell ref="J8:J10"/>
    <mergeCell ref="L12:L16"/>
    <mergeCell ref="D8:D11"/>
    <mergeCell ref="D12:D16"/>
    <mergeCell ref="E6:E7"/>
    <mergeCell ref="F6:F7"/>
    <mergeCell ref="G6:G7"/>
    <mergeCell ref="H6:H7"/>
    <mergeCell ref="I6:I7"/>
    <mergeCell ref="K22:K23"/>
    <mergeCell ref="G22:G23"/>
    <mergeCell ref="F22:F23"/>
    <mergeCell ref="C12:C14"/>
    <mergeCell ref="C15:C16"/>
    <mergeCell ref="C20:C21"/>
    <mergeCell ref="C22:C23"/>
    <mergeCell ref="K20:K21"/>
    <mergeCell ref="F20:F21"/>
    <mergeCell ref="D17:D24"/>
    <mergeCell ref="I20:I21"/>
    <mergeCell ref="I22:I23"/>
    <mergeCell ref="G20:G21"/>
    <mergeCell ref="L22:L23"/>
    <mergeCell ref="N22:N23"/>
    <mergeCell ref="X22:Z23"/>
    <mergeCell ref="L20:L21"/>
    <mergeCell ref="M20:M21"/>
    <mergeCell ref="N20:N21"/>
    <mergeCell ref="P20:R21"/>
    <mergeCell ref="O20:O21"/>
    <mergeCell ref="O22:O23"/>
    <mergeCell ref="P24:R24"/>
    <mergeCell ref="X24:Z24"/>
    <mergeCell ref="X20:Z21"/>
    <mergeCell ref="P22:R23"/>
    <mergeCell ref="M22:M23"/>
    <mergeCell ref="T20:T21"/>
    <mergeCell ref="S20:S21"/>
    <mergeCell ref="S22:S23"/>
    <mergeCell ref="T22:T23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2017-07-03T08:38:16Z</dcterms:created>
  <dcterms:modified xsi:type="dcterms:W3CDTF">2017-09-26T07:48:53Z</dcterms:modified>
</cp:coreProperties>
</file>