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D:\LEIRE\Documents\UNIVERSIDAD CURSO 4\TFG\Metodología\"/>
    </mc:Choice>
  </mc:AlternateContent>
  <xr:revisionPtr revIDLastSave="0" documentId="13_ncr:1_{126F99E4-177E-4771-8CB6-B7AE6F289B97}" xr6:coauthVersionLast="46" xr6:coauthVersionMax="46" xr10:uidLastSave="{00000000-0000-0000-0000-000000000000}"/>
  <bookViews>
    <workbookView xWindow="-110" yWindow="-110" windowWidth="19420" windowHeight="11020" tabRatio="807" firstSheet="7" activeTab="10" xr2:uid="{00000000-000D-0000-FFFF-FFFF00000000}"/>
  </bookViews>
  <sheets>
    <sheet name="Pau_eche" sheetId="1" r:id="rId1"/>
    <sheet name="Dulceida" sheetId="3" r:id="rId2"/>
    <sheet name="Paulagonu" sheetId="4" r:id="rId3"/>
    <sheet name="Alexandrapereira" sheetId="5" r:id="rId4"/>
    <sheet name="Mariapombo" sheetId="7" r:id="rId5"/>
    <sheet name="Kylie Jenner" sheetId="6" r:id="rId6"/>
    <sheet name="Kim Kardashian" sheetId="8" r:id="rId7"/>
    <sheet name="Gigi Hadid" sheetId="9" r:id="rId8"/>
    <sheet name="Charlidamelio" sheetId="10" r:id="rId9"/>
    <sheet name="Addisonraee" sheetId="11" r:id="rId10"/>
    <sheet name="Información" sheetId="2" r:id="rId11"/>
  </sheets>
  <definedNames>
    <definedName name="_xlnm._FilterDatabase" localSheetId="9" hidden="1">Addisonraee!$A$1:$AG$51</definedName>
    <definedName name="_xlnm._FilterDatabase" localSheetId="3" hidden="1">Alexandrapereira!$A$1:$AI$51</definedName>
    <definedName name="_xlnm._FilterDatabase" localSheetId="8" hidden="1">Charlidamelio!$A$1:$AI$51</definedName>
    <definedName name="_xlnm._FilterDatabase" localSheetId="1" hidden="1">Dulceida!$A$1:$AJ$51</definedName>
    <definedName name="_xlnm._FilterDatabase" localSheetId="7" hidden="1">'Gigi Hadid'!$A$1:$AG$51</definedName>
    <definedName name="_xlnm._FilterDatabase" localSheetId="6" hidden="1">'Kim Kardashian'!$A$1:$AG$51</definedName>
    <definedName name="_xlnm._FilterDatabase" localSheetId="5" hidden="1">'Kylie Jenner'!$A$1:$AI$51</definedName>
    <definedName name="_xlnm._FilterDatabase" localSheetId="4" hidden="1">Mariapombo!$A$1:$AG$51</definedName>
    <definedName name="_xlnm._FilterDatabase" localSheetId="0" hidden="1">Pau_eche!$A$1:$AJ$51</definedName>
    <definedName name="_xlnm._FilterDatabase" localSheetId="2" hidden="1">Paulagonu!$A$1:$AI$51</definedName>
  </definedNames>
  <calcPr calcId="181029"/>
</workbook>
</file>

<file path=xl/calcChain.xml><?xml version="1.0" encoding="utf-8"?>
<calcChain xmlns="http://schemas.openxmlformats.org/spreadsheetml/2006/main">
  <c r="AF2" i="8" l="1"/>
  <c r="AE3" i="8"/>
  <c r="AD3" i="8"/>
  <c r="H57" i="1"/>
  <c r="F53" i="11"/>
  <c r="F53" i="9"/>
  <c r="F53" i="8"/>
  <c r="G54" i="6"/>
  <c r="AG3" i="6" s="1"/>
  <c r="F4" i="6" s="1"/>
  <c r="F53" i="7"/>
  <c r="H53" i="5"/>
  <c r="H54" i="4"/>
  <c r="H53" i="3"/>
  <c r="H53" i="1"/>
  <c r="AD2" i="9"/>
  <c r="AE2" i="11"/>
  <c r="AD2" i="11"/>
  <c r="AG2" i="10"/>
  <c r="F27" i="10" s="1"/>
  <c r="AF2" i="10"/>
  <c r="D5" i="10" s="1"/>
  <c r="AE2" i="9"/>
  <c r="AF3" i="6"/>
  <c r="E6" i="6" s="1"/>
  <c r="AE2" i="7"/>
  <c r="AD2" i="7"/>
  <c r="AG2" i="5"/>
  <c r="F3" i="5" s="1"/>
  <c r="AF2" i="5"/>
  <c r="D6" i="5" s="1"/>
  <c r="AG2" i="4"/>
  <c r="F38" i="4" s="1"/>
  <c r="AF2" i="4"/>
  <c r="E23" i="4" s="1"/>
  <c r="AH2" i="3"/>
  <c r="F6" i="3" s="1"/>
  <c r="AG2" i="3"/>
  <c r="D3" i="3" s="1"/>
  <c r="AH2" i="1"/>
  <c r="F4" i="1" s="1"/>
  <c r="AG2" i="1"/>
  <c r="D6" i="1" s="1"/>
  <c r="E49" i="6" l="1"/>
  <c r="E17" i="6"/>
  <c r="F35" i="6"/>
  <c r="E29" i="6"/>
  <c r="E13" i="6"/>
  <c r="E41" i="6"/>
  <c r="E25" i="6"/>
  <c r="E9" i="6"/>
  <c r="F43" i="6"/>
  <c r="E33" i="6"/>
  <c r="F51" i="6"/>
  <c r="E45" i="6"/>
  <c r="F47" i="6"/>
  <c r="E37" i="6"/>
  <c r="E21" i="6"/>
  <c r="E5" i="6"/>
  <c r="F39" i="6"/>
  <c r="F31" i="6"/>
  <c r="F27" i="6"/>
  <c r="F23" i="6"/>
  <c r="F19" i="6"/>
  <c r="F15" i="6"/>
  <c r="F11" i="6"/>
  <c r="F7" i="6"/>
  <c r="F3" i="6"/>
  <c r="E48" i="6"/>
  <c r="E40" i="6"/>
  <c r="E28" i="6"/>
  <c r="E20" i="6"/>
  <c r="E8" i="6"/>
  <c r="F46" i="6"/>
  <c r="F38" i="6"/>
  <c r="F30" i="6"/>
  <c r="F26" i="6"/>
  <c r="F22" i="6"/>
  <c r="F14" i="6"/>
  <c r="F10" i="6"/>
  <c r="F6" i="6"/>
  <c r="E51" i="6"/>
  <c r="E47" i="6"/>
  <c r="E43" i="6"/>
  <c r="E39" i="6"/>
  <c r="E35" i="6"/>
  <c r="E31" i="6"/>
  <c r="E27" i="6"/>
  <c r="E23" i="6"/>
  <c r="E19" i="6"/>
  <c r="E15" i="6"/>
  <c r="E11" i="6"/>
  <c r="E7" i="6"/>
  <c r="E3" i="6"/>
  <c r="F49" i="6"/>
  <c r="F45" i="6"/>
  <c r="F41" i="6"/>
  <c r="F37" i="6"/>
  <c r="F33" i="6"/>
  <c r="F29" i="6"/>
  <c r="F25" i="6"/>
  <c r="F21" i="6"/>
  <c r="F17" i="6"/>
  <c r="F13" i="6"/>
  <c r="F9" i="6"/>
  <c r="F5" i="6"/>
  <c r="E2" i="6"/>
  <c r="E44" i="6"/>
  <c r="E36" i="6"/>
  <c r="E32" i="6"/>
  <c r="E24" i="6"/>
  <c r="E16" i="6"/>
  <c r="E12" i="6"/>
  <c r="E4" i="6"/>
  <c r="F50" i="6"/>
  <c r="F42" i="6"/>
  <c r="F34" i="6"/>
  <c r="F18" i="6"/>
  <c r="E50" i="6"/>
  <c r="E46" i="6"/>
  <c r="E42" i="6"/>
  <c r="E38" i="6"/>
  <c r="E34" i="6"/>
  <c r="E30" i="6"/>
  <c r="E26" i="6"/>
  <c r="E22" i="6"/>
  <c r="E18" i="6"/>
  <c r="E14" i="6"/>
  <c r="E10" i="6"/>
  <c r="F2" i="6"/>
  <c r="F48" i="6"/>
  <c r="F44" i="6"/>
  <c r="F40" i="6"/>
  <c r="F36" i="6"/>
  <c r="F32" i="6"/>
  <c r="F28" i="6"/>
  <c r="F24" i="6"/>
  <c r="F20" i="6"/>
  <c r="F16" i="6"/>
  <c r="F12" i="6"/>
  <c r="F8" i="6"/>
  <c r="F38" i="5"/>
  <c r="D33" i="1"/>
  <c r="D25" i="1"/>
  <c r="D49" i="1"/>
  <c r="D17" i="1"/>
  <c r="D41" i="1"/>
  <c r="D9" i="1"/>
  <c r="D48" i="1"/>
  <c r="D40" i="1"/>
  <c r="D32" i="1"/>
  <c r="D24" i="1"/>
  <c r="D16" i="1"/>
  <c r="D8" i="1"/>
  <c r="D45" i="1"/>
  <c r="D37" i="1"/>
  <c r="D29" i="1"/>
  <c r="D21" i="1"/>
  <c r="D13" i="1"/>
  <c r="D5" i="1"/>
  <c r="D2" i="1"/>
  <c r="D44" i="1"/>
  <c r="D36" i="1"/>
  <c r="D28" i="1"/>
  <c r="D20" i="1"/>
  <c r="D12" i="1"/>
  <c r="D4" i="1"/>
  <c r="F47" i="1"/>
  <c r="F39" i="1"/>
  <c r="F31" i="1"/>
  <c r="F23" i="1"/>
  <c r="F19" i="1"/>
  <c r="F7" i="1"/>
  <c r="F50" i="1"/>
  <c r="F42" i="1"/>
  <c r="F34" i="1"/>
  <c r="F26" i="1"/>
  <c r="F18" i="1"/>
  <c r="F6" i="1"/>
  <c r="D51" i="1"/>
  <c r="D47" i="1"/>
  <c r="D43" i="1"/>
  <c r="D39" i="1"/>
  <c r="D35" i="1"/>
  <c r="D31" i="1"/>
  <c r="D27" i="1"/>
  <c r="D23" i="1"/>
  <c r="D19" i="1"/>
  <c r="D15" i="1"/>
  <c r="D11" i="1"/>
  <c r="D7" i="1"/>
  <c r="D3" i="1"/>
  <c r="F49" i="1"/>
  <c r="F45" i="1"/>
  <c r="F41" i="1"/>
  <c r="F37" i="1"/>
  <c r="F33" i="1"/>
  <c r="F29" i="1"/>
  <c r="F25" i="1"/>
  <c r="F21" i="1"/>
  <c r="F17" i="1"/>
  <c r="F13" i="1"/>
  <c r="F9" i="1"/>
  <c r="F5" i="1"/>
  <c r="F51" i="1"/>
  <c r="F43" i="1"/>
  <c r="F35" i="1"/>
  <c r="F27" i="1"/>
  <c r="F15" i="1"/>
  <c r="F11" i="1"/>
  <c r="F3" i="1"/>
  <c r="F46" i="1"/>
  <c r="F38" i="1"/>
  <c r="F30" i="1"/>
  <c r="F22" i="1"/>
  <c r="F14" i="1"/>
  <c r="F10" i="1"/>
  <c r="D50" i="1"/>
  <c r="D46" i="1"/>
  <c r="D42" i="1"/>
  <c r="D38" i="1"/>
  <c r="D34" i="1"/>
  <c r="D30" i="1"/>
  <c r="D26" i="1"/>
  <c r="D22" i="1"/>
  <c r="D18" i="1"/>
  <c r="D14" i="1"/>
  <c r="D10" i="1"/>
  <c r="F2" i="1"/>
  <c r="F48" i="1"/>
  <c r="F44" i="1"/>
  <c r="F40" i="1"/>
  <c r="F36" i="1"/>
  <c r="F32" i="1"/>
  <c r="F28" i="1"/>
  <c r="F24" i="1"/>
  <c r="F20" i="1"/>
  <c r="F16" i="1"/>
  <c r="F12" i="1"/>
  <c r="F8" i="1"/>
  <c r="AI2" i="1"/>
  <c r="D48" i="10"/>
  <c r="D36" i="10"/>
  <c r="D28" i="10"/>
  <c r="D20" i="10"/>
  <c r="D12" i="10"/>
  <c r="D4" i="10"/>
  <c r="D2" i="10"/>
  <c r="D47" i="10"/>
  <c r="D42" i="10"/>
  <c r="D35" i="10"/>
  <c r="D27" i="10"/>
  <c r="D19" i="10"/>
  <c r="D11" i="10"/>
  <c r="D3" i="10"/>
  <c r="D50" i="10"/>
  <c r="D44" i="10"/>
  <c r="D39" i="10"/>
  <c r="D31" i="10"/>
  <c r="D23" i="10"/>
  <c r="D15" i="10"/>
  <c r="D7" i="10"/>
  <c r="D43" i="10"/>
  <c r="D51" i="10"/>
  <c r="D46" i="10"/>
  <c r="D40" i="10"/>
  <c r="D32" i="10"/>
  <c r="D24" i="10"/>
  <c r="D16" i="10"/>
  <c r="D8" i="10"/>
  <c r="F50" i="5"/>
  <c r="F34" i="5"/>
  <c r="F46" i="5"/>
  <c r="F30" i="5"/>
  <c r="F42" i="5"/>
  <c r="F26" i="5"/>
  <c r="D49" i="5"/>
  <c r="D41" i="5"/>
  <c r="D33" i="5"/>
  <c r="D25" i="5"/>
  <c r="D17" i="5"/>
  <c r="D9" i="5"/>
  <c r="F2" i="5"/>
  <c r="D44" i="5"/>
  <c r="D36" i="5"/>
  <c r="D28" i="5"/>
  <c r="D20" i="5"/>
  <c r="D12" i="5"/>
  <c r="D4" i="5"/>
  <c r="F29" i="5"/>
  <c r="D51" i="5"/>
  <c r="D47" i="5"/>
  <c r="D43" i="5"/>
  <c r="D39" i="5"/>
  <c r="D35" i="5"/>
  <c r="D31" i="5"/>
  <c r="D27" i="5"/>
  <c r="D23" i="5"/>
  <c r="D19" i="5"/>
  <c r="D15" i="5"/>
  <c r="D11" i="5"/>
  <c r="D7" i="5"/>
  <c r="D3" i="5"/>
  <c r="F48" i="5"/>
  <c r="F44" i="5"/>
  <c r="F40" i="5"/>
  <c r="F36" i="5"/>
  <c r="F32" i="5"/>
  <c r="F28" i="5"/>
  <c r="F24" i="5"/>
  <c r="F20" i="5"/>
  <c r="F16" i="5"/>
  <c r="F12" i="5"/>
  <c r="F8" i="5"/>
  <c r="F4" i="5"/>
  <c r="D2" i="5"/>
  <c r="D45" i="5"/>
  <c r="D37" i="5"/>
  <c r="D29" i="5"/>
  <c r="D21" i="5"/>
  <c r="D13" i="5"/>
  <c r="D5" i="5"/>
  <c r="F22" i="5"/>
  <c r="F18" i="5"/>
  <c r="F14" i="5"/>
  <c r="F10" i="5"/>
  <c r="F6" i="5"/>
  <c r="D48" i="5"/>
  <c r="D40" i="5"/>
  <c r="D32" i="5"/>
  <c r="D24" i="5"/>
  <c r="D16" i="5"/>
  <c r="D8" i="5"/>
  <c r="F49" i="5"/>
  <c r="F45" i="5"/>
  <c r="F41" i="5"/>
  <c r="F37" i="5"/>
  <c r="F33" i="5"/>
  <c r="F25" i="5"/>
  <c r="F21" i="5"/>
  <c r="F17" i="5"/>
  <c r="F13" i="5"/>
  <c r="F9" i="5"/>
  <c r="F5" i="5"/>
  <c r="D50" i="5"/>
  <c r="D46" i="5"/>
  <c r="D42" i="5"/>
  <c r="D38" i="5"/>
  <c r="D34" i="5"/>
  <c r="D30" i="5"/>
  <c r="D26" i="5"/>
  <c r="D22" i="5"/>
  <c r="D18" i="5"/>
  <c r="D14" i="5"/>
  <c r="D10" i="5"/>
  <c r="F51" i="5"/>
  <c r="F47" i="5"/>
  <c r="F43" i="5"/>
  <c r="F39" i="5"/>
  <c r="F35" i="5"/>
  <c r="F31" i="5"/>
  <c r="F27" i="5"/>
  <c r="F23" i="5"/>
  <c r="F19" i="5"/>
  <c r="F15" i="5"/>
  <c r="F11" i="5"/>
  <c r="F7" i="5"/>
  <c r="F41" i="3"/>
  <c r="F25" i="3"/>
  <c r="F9" i="3"/>
  <c r="D43" i="3"/>
  <c r="D27" i="3"/>
  <c r="F37" i="3"/>
  <c r="F21" i="3"/>
  <c r="F5" i="3"/>
  <c r="D39" i="3"/>
  <c r="D23" i="3"/>
  <c r="F49" i="3"/>
  <c r="F33" i="3"/>
  <c r="F17" i="3"/>
  <c r="D51" i="3"/>
  <c r="D35" i="3"/>
  <c r="D19" i="3"/>
  <c r="F45" i="3"/>
  <c r="F29" i="3"/>
  <c r="F13" i="3"/>
  <c r="D47" i="3"/>
  <c r="D31" i="3"/>
  <c r="D15" i="3"/>
  <c r="F2" i="3"/>
  <c r="F48" i="3"/>
  <c r="F44" i="3"/>
  <c r="F40" i="3"/>
  <c r="F36" i="3"/>
  <c r="F32" i="3"/>
  <c r="F28" i="3"/>
  <c r="F24" i="3"/>
  <c r="F20" i="3"/>
  <c r="F16" i="3"/>
  <c r="F12" i="3"/>
  <c r="F8" i="3"/>
  <c r="F4" i="3"/>
  <c r="D50" i="3"/>
  <c r="D46" i="3"/>
  <c r="D42" i="3"/>
  <c r="D38" i="3"/>
  <c r="D34" i="3"/>
  <c r="D30" i="3"/>
  <c r="D26" i="3"/>
  <c r="D22" i="3"/>
  <c r="D18" i="3"/>
  <c r="D14" i="3"/>
  <c r="D10" i="3"/>
  <c r="D6" i="3"/>
  <c r="D5" i="3"/>
  <c r="D11" i="3"/>
  <c r="D7" i="3"/>
  <c r="F51" i="3"/>
  <c r="F47" i="3"/>
  <c r="F43" i="3"/>
  <c r="F39" i="3"/>
  <c r="F35" i="3"/>
  <c r="F31" i="3"/>
  <c r="F27" i="3"/>
  <c r="F23" i="3"/>
  <c r="F19" i="3"/>
  <c r="F15" i="3"/>
  <c r="F11" i="3"/>
  <c r="F7" i="3"/>
  <c r="F3" i="3"/>
  <c r="D49" i="3"/>
  <c r="D45" i="3"/>
  <c r="D41" i="3"/>
  <c r="D37" i="3"/>
  <c r="D33" i="3"/>
  <c r="D29" i="3"/>
  <c r="D25" i="3"/>
  <c r="D21" i="3"/>
  <c r="D17" i="3"/>
  <c r="D13" i="3"/>
  <c r="D9" i="3"/>
  <c r="F50" i="3"/>
  <c r="F46" i="3"/>
  <c r="F42" i="3"/>
  <c r="F38" i="3"/>
  <c r="F34" i="3"/>
  <c r="F30" i="3"/>
  <c r="F26" i="3"/>
  <c r="F22" i="3"/>
  <c r="F18" i="3"/>
  <c r="F14" i="3"/>
  <c r="F10" i="3"/>
  <c r="D2" i="3"/>
  <c r="D48" i="3"/>
  <c r="D44" i="3"/>
  <c r="D40" i="3"/>
  <c r="D36" i="3"/>
  <c r="D32" i="3"/>
  <c r="D28" i="3"/>
  <c r="D24" i="3"/>
  <c r="D20" i="3"/>
  <c r="D16" i="3"/>
  <c r="D12" i="3"/>
  <c r="D8" i="3"/>
  <c r="D4" i="3"/>
  <c r="D38" i="10"/>
  <c r="D34" i="10"/>
  <c r="D30" i="10"/>
  <c r="D26" i="10"/>
  <c r="D22" i="10"/>
  <c r="D18" i="10"/>
  <c r="D14" i="10"/>
  <c r="D10" i="10"/>
  <c r="D6" i="10"/>
  <c r="F2" i="10"/>
  <c r="F48" i="10"/>
  <c r="F44" i="10"/>
  <c r="F40" i="10"/>
  <c r="F36" i="10"/>
  <c r="F32" i="10"/>
  <c r="F28" i="10"/>
  <c r="F23" i="10"/>
  <c r="F19" i="10"/>
  <c r="F15" i="10"/>
  <c r="F11" i="10"/>
  <c r="F7" i="10"/>
  <c r="F3" i="10"/>
  <c r="F50" i="10"/>
  <c r="F46" i="10"/>
  <c r="F42" i="10"/>
  <c r="F38" i="10"/>
  <c r="F34" i="10"/>
  <c r="F30" i="10"/>
  <c r="F25" i="10"/>
  <c r="F21" i="10"/>
  <c r="F17" i="10"/>
  <c r="F13" i="10"/>
  <c r="F9" i="10"/>
  <c r="F5" i="10"/>
  <c r="F49" i="10"/>
  <c r="F45" i="10"/>
  <c r="F41" i="10"/>
  <c r="F37" i="10"/>
  <c r="F33" i="10"/>
  <c r="F29" i="10"/>
  <c r="F24" i="10"/>
  <c r="F20" i="10"/>
  <c r="F16" i="10"/>
  <c r="F12" i="10"/>
  <c r="F8" i="10"/>
  <c r="F4" i="10"/>
  <c r="D49" i="10"/>
  <c r="D45" i="10"/>
  <c r="D41" i="10"/>
  <c r="D37" i="10"/>
  <c r="D33" i="10"/>
  <c r="D29" i="10"/>
  <c r="D25" i="10"/>
  <c r="D21" i="10"/>
  <c r="D17" i="10"/>
  <c r="D13" i="10"/>
  <c r="D9" i="10"/>
  <c r="F51" i="10"/>
  <c r="F47" i="10"/>
  <c r="F43" i="10"/>
  <c r="F39" i="10"/>
  <c r="F35" i="10"/>
  <c r="F31" i="10"/>
  <c r="F26" i="10"/>
  <c r="F22" i="10"/>
  <c r="F18" i="10"/>
  <c r="F14" i="10"/>
  <c r="F10" i="10"/>
  <c r="F6" i="10"/>
  <c r="E21" i="4"/>
  <c r="E17" i="4"/>
  <c r="E13" i="4"/>
  <c r="E9" i="4"/>
  <c r="E5" i="4"/>
  <c r="E50" i="4"/>
  <c r="E46" i="4"/>
  <c r="E42" i="4"/>
  <c r="E38" i="4"/>
  <c r="E34" i="4"/>
  <c r="E30" i="4"/>
  <c r="E26" i="4"/>
  <c r="E20" i="4"/>
  <c r="E16" i="4"/>
  <c r="E12" i="4"/>
  <c r="E8" i="4"/>
  <c r="E4" i="4"/>
  <c r="E49" i="4"/>
  <c r="E45" i="4"/>
  <c r="E41" i="4"/>
  <c r="E37" i="4"/>
  <c r="E33" i="4"/>
  <c r="E29" i="4"/>
  <c r="E25" i="4"/>
  <c r="E19" i="4"/>
  <c r="E11" i="4"/>
  <c r="E3" i="4"/>
  <c r="E48" i="4"/>
  <c r="E44" i="4"/>
  <c r="E40" i="4"/>
  <c r="E36" i="4"/>
  <c r="E32" i="4"/>
  <c r="E28" i="4"/>
  <c r="E24" i="4"/>
  <c r="E2" i="4"/>
  <c r="E15" i="4"/>
  <c r="E7" i="4"/>
  <c r="E22" i="4"/>
  <c r="E18" i="4"/>
  <c r="E14" i="4"/>
  <c r="E10" i="4"/>
  <c r="E6" i="4"/>
  <c r="E51" i="4"/>
  <c r="E47" i="4"/>
  <c r="E43" i="4"/>
  <c r="E39" i="4"/>
  <c r="E35" i="4"/>
  <c r="E31" i="4"/>
  <c r="E27" i="4"/>
  <c r="F9" i="4"/>
  <c r="F27" i="4"/>
  <c r="F19" i="4"/>
  <c r="F11" i="4"/>
  <c r="F30" i="4"/>
  <c r="F45" i="4"/>
  <c r="F8" i="4"/>
  <c r="F26" i="4"/>
  <c r="F37" i="4"/>
  <c r="F44" i="4"/>
  <c r="F5" i="4"/>
  <c r="F23" i="4"/>
  <c r="F15" i="4"/>
  <c r="F34" i="4"/>
  <c r="F49" i="4"/>
  <c r="F41" i="4"/>
  <c r="F18" i="4"/>
  <c r="F29" i="4"/>
  <c r="F4" i="4"/>
  <c r="F22" i="4"/>
  <c r="F14" i="4"/>
  <c r="F33" i="4"/>
  <c r="F48" i="4"/>
  <c r="F40" i="4"/>
  <c r="F2" i="4"/>
  <c r="F7" i="4"/>
  <c r="F3" i="4"/>
  <c r="F25" i="4"/>
  <c r="F21" i="4"/>
  <c r="F17" i="4"/>
  <c r="F13" i="4"/>
  <c r="F36" i="4"/>
  <c r="F32" i="4"/>
  <c r="F51" i="4"/>
  <c r="F47" i="4"/>
  <c r="F43" i="4"/>
  <c r="F39" i="4"/>
  <c r="F10" i="4"/>
  <c r="F6" i="4"/>
  <c r="F28" i="4"/>
  <c r="F24" i="4"/>
  <c r="F20" i="4"/>
  <c r="F16" i="4"/>
  <c r="F12" i="4"/>
  <c r="F35" i="4"/>
  <c r="F31" i="4"/>
  <c r="F50" i="4"/>
  <c r="F46" i="4"/>
  <c r="F42" i="4"/>
  <c r="AF2" i="9"/>
  <c r="AF2" i="7"/>
  <c r="AI3" i="1"/>
  <c r="AF2" i="11"/>
  <c r="AF3" i="11"/>
  <c r="AH2" i="10"/>
  <c r="AF3" i="8"/>
  <c r="AH3" i="6"/>
  <c r="AH4" i="6"/>
  <c r="AF3" i="7"/>
  <c r="AH3" i="5"/>
  <c r="AH2" i="5"/>
  <c r="AH2" i="4"/>
  <c r="AH3" i="4"/>
  <c r="AI2" i="3"/>
  <c r="AI3" i="3"/>
</calcChain>
</file>

<file path=xl/sharedStrings.xml><?xml version="1.0" encoding="utf-8"?>
<sst xmlns="http://schemas.openxmlformats.org/spreadsheetml/2006/main" count="1843" uniqueCount="876">
  <si>
    <t>Fecha de Consulta</t>
  </si>
  <si>
    <t>Fecha del Post</t>
  </si>
  <si>
    <t>Número de Comentarios</t>
  </si>
  <si>
    <t>Número de Me Gusta</t>
  </si>
  <si>
    <t>Número de Visualizaciones (solo video)</t>
  </si>
  <si>
    <t>Aparecen marcas comerciales: 0=No, 1=Si</t>
  </si>
  <si>
    <t>Se dice en el contenido (video/imagen/cadena de imágenes) que es pagado/colaboración: 0=No, 1=Si</t>
  </si>
  <si>
    <t>Se etiqueta la(s) marca(s) con el usuario de Instagram (@XXXX) en el contenido (video/imagen/imagenes de la cadena): 0=No, 1 =Sí</t>
  </si>
  <si>
    <t>Se menciona la(s) marca(s) con el usuario de Instagram (@XXXX) en el texto de la publicación: 0=No, 1 =Sí</t>
  </si>
  <si>
    <t>Se ofrece un código de descuento para utilizar en una tienda online: 0=No, 1=Si</t>
  </si>
  <si>
    <t>Se publicita un sorteo 0=No, 1=Sí</t>
  </si>
  <si>
    <t>Se utiliza el espacio de la ubicación para indicar que es publicidad/colaboración pagada 0=No, 1=Sí</t>
  </si>
  <si>
    <t>Aparecen menores en la foto: No=0 Sí=1</t>
  </si>
  <si>
    <t>Observaciones</t>
  </si>
  <si>
    <t>Tipo de Post: 1= Foto, 2= Cadena, 3=Video</t>
  </si>
  <si>
    <t>Se dice en el texto que es pagado/colaboración: 0=No, 1=Sí</t>
  </si>
  <si>
    <t>Número de #hashtag diferentes</t>
  </si>
  <si>
    <t>Lista de las cuentas de Instagram de las marcas que aparecen, separadas por comas (o nombre de la marca, si no aparece la cuenta de instagram)</t>
  </si>
  <si>
    <t>Utilizan la #ad, #publicidad, #colaboración o hashtag similar en el texto de la publicación: 0=No, 1=Si</t>
  </si>
  <si>
    <t>Lanza algún tipo de pregunta u orden  hacia la comunidad para obtener una respuesta: No=0, Sí=1</t>
  </si>
  <si>
    <t>Aparecen otras personas distintas (además de o en lugar de) de el/la/los Instagramer: 0=No, 1=Si</t>
  </si>
  <si>
    <t>Unilateral/Bilatera 1= Unilateral, 2=Bilateral</t>
  </si>
  <si>
    <t>Look at me 0=No, 1=Sí</t>
  </si>
  <si>
    <t>You and me  0=No, 1=Sí</t>
  </si>
  <si>
    <t>I'm a busy bee  0=No, 1=Sí</t>
  </si>
  <si>
    <t>Look at what I did  0=No, 1=Sí</t>
  </si>
  <si>
    <t>Something to think about  0=No, 1=Sí</t>
  </si>
  <si>
    <t>i'm an expert  0=No, 1=Sí</t>
  </si>
  <si>
    <t>Look at me</t>
  </si>
  <si>
    <t>Frame</t>
  </si>
  <si>
    <t>Definition</t>
  </si>
  <si>
    <t>Values</t>
  </si>
  <si>
    <t>The influencer highlights her appearance and is (mostly) alone. In this frame, the influencer’s appearance is used as a means to attract attention and likes</t>
  </si>
  <si>
    <t>Self-indulgence</t>
  </si>
  <si>
    <t>Piicture/Movie</t>
  </si>
  <si>
    <t>e.g.,
-Selfie
-Photoshoot of the influencer
-Picture of the influencer showing her new clothes
-Outfit of the day pictures
-Picture in which the influencer shows her make-up</t>
  </si>
  <si>
    <t>You and me</t>
  </si>
  <si>
    <t>I’m a busy bee</t>
  </si>
  <si>
    <t>Look at what I did</t>
  </si>
  <si>
    <t>Something to think about</t>
  </si>
  <si>
    <t>I’m an expert</t>
  </si>
  <si>
    <t>In this frame, the influencer’s relationships towards other people is highlighted. She wants her followers to know which people are precious to her.</t>
  </si>
  <si>
    <t>The influencer is mostly focused on experience and highlights her status as an influencer. She wants to be seen as a teacher for her followers</t>
  </si>
  <si>
    <t>The influencer wants to present herself as an empowering and inspiring person, by including inspirational quotes in her pictures or by combining non-meaningful pictures with meaningful quotes</t>
  </si>
  <si>
    <t xml:space="preserve">The influencer wants to present herself as a go-getter by predominantly focusing on her achievements </t>
  </si>
  <si>
    <t xml:space="preserve">The influencer is mostly focused on showing her busy life and highlighting all the activities she has planned in order to come across as an active and occupied person </t>
  </si>
  <si>
    <t>Expertise and competence</t>
  </si>
  <si>
    <t>Wisdom and solidarity</t>
  </si>
  <si>
    <t>Achievement and progress</t>
  </si>
  <si>
    <t>Excitement and pleasure</t>
  </si>
  <si>
    <t>Security and connectedness</t>
  </si>
  <si>
    <t>e.g.,
-Pictures of influencers and friends, family, animals, ..
-Birthday pictures of other people -Mother’s day pictures</t>
  </si>
  <si>
    <t>e.g.,
-Vacation pictures
-Festival pictures
-Pictures of events
-Pictures of influencer working</t>
  </si>
  <si>
    <t>e.g.,
-Before and after pictures -Pictures of contests
-Pictures of the influencer being interviewed
-Pictures of an award</t>
  </si>
  <si>
    <t>e.g.,
-pictures with meaningful quotes -Pictures of landscapes
-Pictures of objects</t>
  </si>
  <si>
    <t>e.g.,
-Step-by-step movie of influencer working out
-Picture of healthy meal
-Step-by-step make-up tutorial</t>
  </si>
  <si>
    <t>Caption</t>
  </si>
  <si>
    <t>e.g.,
-laughing emojis, emojis of the sun, heart emojis
-Statements about whereabouts (e.g., lavender field dreams) -Statements about outfit (e.g., bad vibes don’t go with my outfit)</t>
  </si>
  <si>
    <t>e.g.,
-‘I love you’ statements -‘Happy birthday to the most wonderful person’ -Expressions of appreciation -Expressions of enjoyment</t>
  </si>
  <si>
    <t>e.g.,
-Expressions of loving your busy life -To do lists
-Influencer telling her public what she’s doing</t>
  </si>
  <si>
    <t>e.g.,
-Expressions of pride
-Expressions of thankfulness towards herself or others who helped her</t>
  </si>
  <si>
    <t>e.g.,
-Meaningful quotes -Encouraging messages -Shout-outs to followers -Motivational quotes</t>
  </si>
  <si>
    <t>e.g.,
-Healthy recipes
-Fitness exercises
-Workouts
-Cookbook recommendation -Product advice</t>
  </si>
  <si>
    <t>Unilateral / Bilateral</t>
  </si>
  <si>
    <t>Unilateral</t>
  </si>
  <si>
    <t>Bilateral</t>
  </si>
  <si>
    <t>Se promociona un producto hablando exclusivamente de sus virtudes y ventajas. No se menciona ni productos sustitutivos/competencia ni desventajas/defectos.</t>
  </si>
  <si>
    <t>Se promociona un producto hablando tanto de sus virtudes como defectos. No quiere decir que se traten al mismo nivel: si se centra en las virtudes y solo se menciona de pasada un defecto, aunque se le quite importancia, se considera bidireccional. También se considera bidireccional si se menciona alguna alternativa al producto (productos sustitutivos o productos de la competencia)</t>
  </si>
  <si>
    <t>La marca que se publicita es de creación propia</t>
  </si>
  <si>
    <t>Tasa de engagement del influencer (promedio de nº de comentarios de las 50 publicaciones/número de seguidores)</t>
  </si>
  <si>
    <t xml:space="preserve">Dado que no podemos saber el número de interacciones  el alcance de cada publicación, sacaremos la tasa de engagement del perfil en general teniendo en cuenta la métrica de comentarios.   Los comentarios reflejan de manera más explícita el interés o afecto o laimplicación de la audiencia con el influencer que los likes (suele ser más dificil lograr comentarios que likes). </t>
  </si>
  <si>
    <t xml:space="preserve"> TASA DE ENGAGEMENT</t>
  </si>
  <si>
    <t>Volumen</t>
  </si>
  <si>
    <t>Nivel bajo-medio</t>
  </si>
  <si>
    <t>Nivel Bueno</t>
  </si>
  <si>
    <t>10-30K</t>
  </si>
  <si>
    <t>30-80K</t>
  </si>
  <si>
    <t>4 - 5%</t>
  </si>
  <si>
    <t>6 - 7%</t>
  </si>
  <si>
    <t>100-300K</t>
  </si>
  <si>
    <t>3,5 - 4%</t>
  </si>
  <si>
    <t>5 - 6%</t>
  </si>
  <si>
    <t xml:space="preserve">500K + </t>
  </si>
  <si>
    <t>2 - 3%</t>
  </si>
  <si>
    <t xml:space="preserve">NIVELES DE REFERENCIA: según el volumen de seguidores existen diferentes niveles de engagement. Cómo cualificar los niveles de influencer engagement:
</t>
  </si>
  <si>
    <t>Es un post de carrusel con collages que resumen los momentos vividos en todo el año 2020. No se visualian ni se diferencian marcas de ningun tipo. Es un post PERSONAL, INTIMO con el que pretende compartir un pedacito de ella</t>
  </si>
  <si>
    <t>theextremecollection</t>
  </si>
  <si>
    <t>No</t>
  </si>
  <si>
    <t>Moda</t>
  </si>
  <si>
    <t>En el post solo se etiqueta la marca. En el texto se menciona mediante hashtag. No es bilateral pero tampoco unitaletral porque no se dice nada positivo o favorable de la marca tampoco</t>
  </si>
  <si>
    <t xml:space="preserve">en el pie de foto se menciona solo 1 de las marcas de la que se etiqueta, la marca propia de fragancias. </t>
  </si>
  <si>
    <t>paulaechevarriafragancias, valerio_rioja, soniamarina8</t>
  </si>
  <si>
    <t>nada</t>
  </si>
  <si>
    <t>sí</t>
  </si>
  <si>
    <t>Fragancia</t>
  </si>
  <si>
    <t>andmeunlimited, coolthesack, primarkpr.es, prada, ugg</t>
  </si>
  <si>
    <t>no</t>
  </si>
  <si>
    <t xml:space="preserve">No se dice nada de las marcas. Solo se etiquetan. </t>
  </si>
  <si>
    <t>Es una foto de ella, personal, y en el pie de foto unicamente hay dos emoticonos. Unaversion cercana e intima</t>
  </si>
  <si>
    <t>marcado "you and me" porque se está agarrando la tripa, esta mostrando su faaceta de madre, de cariño. Ademas da la impresión de que el lugar es especial para ella por los emoticonos del pie de foto. Podría ser un something to think about pero no está claro. transmite la sensacion de algo tranquilo, que le transmite paz y es importante para ella.</t>
  </si>
  <si>
    <t>el chupete</t>
  </si>
  <si>
    <t>Cultura</t>
  </si>
  <si>
    <t xml:space="preserve">Es un IGTV en el que aparece fofito mandando un mensaje emotivo acerca de la risa y felicidad. El video pertenece a la agencia de comunicación "El chupete". Pero en nungún lado se menciona ni se dice nada acerca de la marca. Sabemos que pertenece a esta institucion por los créditos del final del vídeo. </t>
  </si>
  <si>
    <t xml:space="preserve">ES un selfi simple con el cual felicita las fiestas a sus seguidores </t>
  </si>
  <si>
    <t>tinycottons, dior, stradivarius, adidas_es</t>
  </si>
  <si>
    <t xml:space="preserve">Unicamente se etiquetan. No hay comentarios acerca de las marcas. </t>
  </si>
  <si>
    <t>leftiesofficial</t>
  </si>
  <si>
    <t>considero que es publicidad explícita puesto que uno de los hashtag es "#leftiesambassador" por lo que ya expresa que la marca y ella tienen algún tipo de acuerdo y colaboran</t>
  </si>
  <si>
    <t xml:space="preserve">Etiqueta a su marido. No considero que sea publicidad. Es una fotografía de su tripa de embaraza. EL pie de foto con la fotografía hacen que el post sea íntimo y reflexivo. Tiene un gran número de interacciones. </t>
  </si>
  <si>
    <t xml:space="preserve">El hashtag es #leftiesambassador por lo que considero que ya expresa que es publicidad y que tiene contrato con la marca. </t>
  </si>
  <si>
    <t>marcphilbertphotography</t>
  </si>
  <si>
    <t>Personal</t>
  </si>
  <si>
    <t xml:space="preserve">La etiqueta es la cuenta del fotografo. </t>
  </si>
  <si>
    <t>miniespana</t>
  </si>
  <si>
    <t>Automoviles</t>
  </si>
  <si>
    <t>tousjewelry</t>
  </si>
  <si>
    <t xml:space="preserve">Moda </t>
  </si>
  <si>
    <t>Joyas</t>
  </si>
  <si>
    <t>Categoría de marca (Moda y complementos, fragancia, maquillaje, comida, automóviles, tecnología, viajes y ocio, cultura, estética, joyas)</t>
  </si>
  <si>
    <t>es una foto en la que se etiqueta la marca. En el pie de foto solo habla de que sus joyas de Tous forman parte de susu recuerdos de navidad. No se expresa recomendación, juicios de valor..</t>
  </si>
  <si>
    <t>Media de comentarios</t>
  </si>
  <si>
    <t>Media de likes</t>
  </si>
  <si>
    <t>primarkpr.es, clea.stuart, dior, stradivarius</t>
  </si>
  <si>
    <t>Carrusel de fotos para enseñar el outfit</t>
  </si>
  <si>
    <t>cher</t>
  </si>
  <si>
    <t xml:space="preserve">la etiqueta es Cher, la cantante. No es un post publicitario. Indica que le gusta. El hashtag que utiliza dice #ViernesEnTiemposDeCovid. Es un post personal y con el que pretende hacer reflexionar, recuerda el pasado </t>
  </si>
  <si>
    <t>fetichesuances, stradivarius, spaceflamingo.es</t>
  </si>
  <si>
    <t>ouplnetdaily</t>
  </si>
  <si>
    <t>Cuenta instagram</t>
  </si>
  <si>
    <t>El video es de dos monos. Pertenece a ourplanetdaily, una cuenta que publica cosas de animales y naturaleza. Parece ser que Paula es fan o seguidora de esta cuenta. No se sabe si la cuenta le ha pagado para que suba un video de ellos mencionandola o ha sido sin animo de lucro.</t>
  </si>
  <si>
    <t xml:space="preserve">primarkpr.es, uterqueofficial, stradivarius, louisvuitton </t>
  </si>
  <si>
    <t>moda</t>
  </si>
  <si>
    <t xml:space="preserve">Foto de outfit de día. El comentario es un pica. No se dice nada a favor ni en contra de las masrcas. </t>
  </si>
  <si>
    <t>mango</t>
  </si>
  <si>
    <t>paulaechevarriafragancias</t>
  </si>
  <si>
    <t>Sí</t>
  </si>
  <si>
    <t>fragancia</t>
  </si>
  <si>
    <t>los hashtag que utiliza son #paulaROUGE (el nombre del perfume), #christmasiscoming, y #theperfectgft (por eso lo de unilateral</t>
  </si>
  <si>
    <t>liujoglobal</t>
  </si>
  <si>
    <t>utiliza el hashtag #AD por lo que sabemos que es ua publicacion pagada</t>
  </si>
  <si>
    <t xml:space="preserve">una foto con su pareja agarrando la tripa de embarazada. Es un post personal. </t>
  </si>
  <si>
    <t>darioaranyo</t>
  </si>
  <si>
    <t>personal</t>
  </si>
  <si>
    <t xml:space="preserve">etiqueta al fotografo de la sesion </t>
  </si>
  <si>
    <t>tousjewelry, coolthesack,chanelofficial</t>
  </si>
  <si>
    <t>es im bussy bee porque en el texto de la foto cuenta su duro y largo día de trabajo</t>
  </si>
  <si>
    <t>samsungespana</t>
  </si>
  <si>
    <t>Tecnología</t>
  </si>
  <si>
    <t>el hashtag identificativo de que es colaboracion es #somosSMARTgirl que lo usan todas las que tienen algun acuerdo con samsung</t>
  </si>
  <si>
    <t>karllgerfeld, mioh.eu, spaceflamingo.es, longchamp, zara</t>
  </si>
  <si>
    <t>foto de outfit del dia sin comentarios solo "Teddy"</t>
  </si>
  <si>
    <t>spaceflamingo.es</t>
  </si>
  <si>
    <t xml:space="preserve">Sorteo. Pero para participar no hay que comentar en el perfil de paula, sino entrar en el de la marca y se realiza en su muro. </t>
  </si>
  <si>
    <t>lasclavesdesol</t>
  </si>
  <si>
    <t>Es una cita de una escritora, a la que ene l pie de foot le desea suerte</t>
  </si>
  <si>
    <t xml:space="preserve"> </t>
  </si>
  <si>
    <t>zadigvoltaire, zara, rococoashop, stradivarius, adidas_es</t>
  </si>
  <si>
    <t>Es na foto de ella y su hija dandose un beso. Foto personal. Es intima y demustra su faceta de madre</t>
  </si>
  <si>
    <t>womensheathesp</t>
  </si>
  <si>
    <t>cultura</t>
  </si>
  <si>
    <t>menciona a la revista womens heatlh porque las fotos pertenecen a una sesion que realizó para dicho medio. En el texto se invita a debatir si sus seguidores hacen deporte en fin de semana</t>
  </si>
  <si>
    <t>howkersco, primarkpr.es, gucci, slowloveoficial, stradivarius</t>
  </si>
  <si>
    <t>cocunat</t>
  </si>
  <si>
    <t>estética</t>
  </si>
  <si>
    <t>Publicidad indentificada mediante HASHTAG AD. La marca que se menciona es un antiojeras de la marca cocunat. La primera foto es de ella y la segunda una foto de producto.</t>
  </si>
  <si>
    <t>hawkersco, sppaceflamingo.es, tradivarius, hm, adidas_es</t>
  </si>
  <si>
    <t>Foto de outfit</t>
  </si>
  <si>
    <t>Foto de los protagonistas de la pelicula El lago azul. Paula llama a la accion preguntando la opinion de sus seguidres sobre esta pelicula. Por eso el aumento notable en el numero de comentarios. Post PERSONAL</t>
  </si>
  <si>
    <t>hawkersco, maisonvalentino, mango</t>
  </si>
  <si>
    <t>foto outfit</t>
  </si>
  <si>
    <t>Es una publicacion que felicita a su ompañera de reparto Angela de Molina y enaltece su carrera. Son fotos en set con ella y selfis</t>
  </si>
  <si>
    <t>stradivarius, browniespain</t>
  </si>
  <si>
    <t>amandaoleander</t>
  </si>
  <si>
    <t>es un dibujo ilustracion y menciona a su autora. La ilustracion se adecua a su situacion, a lo que paula esta viviendo. Se siente identiifacada y por eso lo sube</t>
  </si>
  <si>
    <t>instylespain, tousjewelry, paulareed_, mikvarez</t>
  </si>
  <si>
    <t>Joyas, Cultura, personal</t>
  </si>
  <si>
    <t>notascaidas</t>
  </si>
  <si>
    <t xml:space="preserve">Es una frase inspiracional de la cuenta a la que etiqueta, por eso lohace. </t>
  </si>
  <si>
    <t>kikomilano</t>
  </si>
  <si>
    <t>Maquillaje</t>
  </si>
  <si>
    <t>la tercera publicacion es un video. Publicidad identifacada mediante hashtag #AD</t>
  </si>
  <si>
    <t>louisvuitton</t>
  </si>
  <si>
    <t>escritos</t>
  </si>
  <si>
    <t>es una cita inspiracional. Paula reflexiona sobre ella en el texto. Invita a hacer lo mismo a sus seguidres, por eso el aumento en comentario</t>
  </si>
  <si>
    <t>bershka</t>
  </si>
  <si>
    <t>un selfi en el espejo. Una foto del día día, natural personal</t>
  </si>
  <si>
    <t>tousjewelry, instaylespain</t>
  </si>
  <si>
    <t>es un IGTV, un spot o contenido creado para la marca tous y para la revista instyle</t>
  </si>
  <si>
    <t>mango, massimodutti, stradivarius, pinkospain</t>
  </si>
  <si>
    <t>Foto outfit</t>
  </si>
  <si>
    <t>Joyas, cultura</t>
  </si>
  <si>
    <t>Foto de una sesion en colaboracion de Tous para la revista Instyle</t>
  </si>
  <si>
    <t>Tasa de engagement del influencer (promedio de nº de comentarios + promedio de likes de las 50 publicaciones/número de seguidores)*100</t>
  </si>
  <si>
    <t>maccosmetics_es</t>
  </si>
  <si>
    <t>Reels mostrando el maquillaje para fin de fiestas que propone dulceida con productos de Mac. Invita a los seguidores a ver mas info en stories</t>
  </si>
  <si>
    <t>Publicidad idenficada mendiante "*ad" en el texto. El hashtag también que utiliza es distintivo puesto que pone "#leftiesambassador"</t>
  </si>
  <si>
    <t>Alex_saint</t>
  </si>
  <si>
    <t>en el texto cuenta su experiencia con un vestido de HM que le encantaba. Pero la final del comentario menciona a un maquillador agradeciendole que esta aprendiendo a maquillar</t>
  </si>
  <si>
    <t>storets</t>
  </si>
  <si>
    <t xml:space="preserve">Foto outfit. </t>
  </si>
  <si>
    <t>Una foto y video felicitando l anavidad con su mujer. Publicacion Personal</t>
  </si>
  <si>
    <t>foto de beso con su mujer. El pie de foto es la palabra equipo, lo que le convierte en un post reflexivo, amoros y personal</t>
  </si>
  <si>
    <t>codorniuglobal</t>
  </si>
  <si>
    <t>Comida</t>
  </si>
  <si>
    <t>Publicidad indentificada *ad. Reels mostrando "moods de navidad" para la marca Tous. Sale también su mujer</t>
  </si>
  <si>
    <t xml:space="preserve">Publicidad identificada por "*publi" en el texto. Reels. Invita a la audicencia a participar en el SORTEO que esta en el perfil de la marca. </t>
  </si>
  <si>
    <t>Es un post que recoge fotos, selfis y sesiones que ha ido haciendo a lo largo de los dos meses. No tiene intencionalidad publicitaria a pesar de que salen marcas como chanel o louis vuiton en alguna foto</t>
  </si>
  <si>
    <t>Post personal. Reels para entretenimiento</t>
  </si>
  <si>
    <t>tezenisofficial, majestichotel, newlookbarcelona, schacon_makeup</t>
  </si>
  <si>
    <t>moda, viajes, personal, estética</t>
  </si>
  <si>
    <t xml:space="preserve">No indica que sea Publicidad, pero en el texto menciona que la ropa es de Tezenis y en varios pijamas sale la marca cocacola. Da las gracias a las cuentas mencionadas. </t>
  </si>
  <si>
    <t>cordova.co</t>
  </si>
  <si>
    <t xml:space="preserve">No indica que sea publicidad. Etiqueta a la marca de la ropa que lleva. En el texto laza una pregunta para que sus seguidores digan que foto es su favorita y generar interaccion </t>
  </si>
  <si>
    <t>cocacola_esp</t>
  </si>
  <si>
    <t>Publicidad identificada por #publi en el texto. Invita a los seguidores a ver los stories para mas info</t>
  </si>
  <si>
    <t>cluse</t>
  </si>
  <si>
    <t>No identifica publicidad pero menciona y etique a al marca de relojes. El post es para feliciar a su hermano que también le etiqueta. No considero que sea publi</t>
  </si>
  <si>
    <t>Publicidad identificada con "ad" en el texto. Ademas el hashtag es #leftiesambassador que tambien es una pista de que hay un acuerdo con la marca</t>
  </si>
  <si>
    <t>louisvuitton, blackdressplatjadaro</t>
  </si>
  <si>
    <t>No identifica publicidad. Menciona a louisvuitton y la etiqueta. También etiqueta a la otra cuenta de moda</t>
  </si>
  <si>
    <t>cluse, storets</t>
  </si>
  <si>
    <t xml:space="preserve">No identifica publicidad. El pie de foto es solo "holi" a pesar de que etiqueta a dos marcas. </t>
  </si>
  <si>
    <t>majestichotel, storets</t>
  </si>
  <si>
    <t>Viajes, moda</t>
  </si>
  <si>
    <t>No identifica publicidad perosalen marcas. indica que esta en el hotel, lo etiqueta y lo menciona. En la ultima foto etiqueta tambn a la marca de ropa. En las fotos ademas de fondo esta la tienda Chanel</t>
  </si>
  <si>
    <t>En resumen: muchos post con marcas etiquetadas pero no mencionadas sin decir que es publi. Bastante diferencia de engagement entre posts personales y las fotos outfit o publicitarios (aparentes). Pocas veces</t>
  </si>
  <si>
    <t xml:space="preserve">indica que es publicidad. Pocentaje bajo. Lo suele hacer mediante hashtag. La mayoria de fotos con presencia de marcas no sabemos si es publi pagada. </t>
  </si>
  <si>
    <t>lays_esp</t>
  </si>
  <si>
    <t>comida</t>
  </si>
  <si>
    <t xml:space="preserve">Publicidad identificada mediante #publi al principio del post. Invita a hacer el challenge que propone la marca. </t>
  </si>
  <si>
    <t>majestichotel</t>
  </si>
  <si>
    <t>viajes</t>
  </si>
  <si>
    <t>Etiqueta de marca pero no indica que sea publicidad. La otra persona que aparece y es etiquetada es su mujer, en el texto habla del trabajo que tiene entre manos, por eso "im bussy"</t>
  </si>
  <si>
    <t>cacharelparfums, susana_bicho90</t>
  </si>
  <si>
    <t>No identifica que sea publicidad pero se ve claramente que se trata de una accion de colaboración para una marca. Sale con Susana, otra influencer. Pide a los seguidores que esten atentos y que vean el prpgrama</t>
  </si>
  <si>
    <t>dior, starscomplements</t>
  </si>
  <si>
    <t xml:space="preserve">No identifica publicidad a pesar de etiquetar dos marcas. </t>
  </si>
  <si>
    <t>alpewomanshoes</t>
  </si>
  <si>
    <t>alpewomanshoes, dior, storets</t>
  </si>
  <si>
    <t xml:space="preserve">No identifica publicidad a pesar de etiquetar tes marcas. El post va dirigido a una de ellas pero etiqueta a las otras dos </t>
  </si>
  <si>
    <t>los40spain, vanesa_romero, zegarciaoficial, boscomontesinos, alex_saint</t>
  </si>
  <si>
    <t>Cultura, personal, Moda</t>
  </si>
  <si>
    <t xml:space="preserve">No identifica publicidad pero se ve que es una colaboración o trabajo para los 40. Tambien menciona a los etilistas y la marca de ropa. </t>
  </si>
  <si>
    <t>Publicidad identificada mediante AD en el texto</t>
  </si>
  <si>
    <t>loewe</t>
  </si>
  <si>
    <t xml:space="preserve">Etiquta de marca pero no identifica publicidad. </t>
  </si>
  <si>
    <t>ghdspain</t>
  </si>
  <si>
    <t>Estética</t>
  </si>
  <si>
    <t>No indica que sea publicidad pero al ser un sorteo podemos dar por hecho de que se trata de una colaboración con la marca.</t>
  </si>
  <si>
    <t>otovans, albertmullor, zegarciaoficial</t>
  </si>
  <si>
    <t>Personal, Moda</t>
  </si>
  <si>
    <t>No indica publiicad. Es una sesion de fotos.</t>
  </si>
  <si>
    <t>shein_spain, sehinofficial</t>
  </si>
  <si>
    <t>Publicidad identifacada mediante AD en el texto ademas hay 2 codigos de descuento</t>
  </si>
  <si>
    <t>thefeathervan, raceuahts, albapaulfe</t>
  </si>
  <si>
    <t>No identifica publicidad. Menciona a las marcas a demas de a su mujer</t>
  </si>
  <si>
    <t>cluse, thefeathervan</t>
  </si>
  <si>
    <t>Publicidad identifacada mediante AD en el texto ademas hay 1 codigos de descuento</t>
  </si>
  <si>
    <t>codorniuglobal, annadecodorniuoficial</t>
  </si>
  <si>
    <t>Publicidad identificada en el "lugar"</t>
  </si>
  <si>
    <t>No identifica publicidad aunque etiquete a la marca</t>
  </si>
  <si>
    <t>jimmychoo</t>
  </si>
  <si>
    <t>No identifica publicidad pero etiqueta a la marca y a su esposa</t>
  </si>
  <si>
    <t>suchard_es</t>
  </si>
  <si>
    <t>Post personal</t>
  </si>
  <si>
    <t>zegarciaoficial</t>
  </si>
  <si>
    <t>No identica publicidad pero etiqueta a la marca</t>
  </si>
  <si>
    <t>IGTV que resume sus mejores viaje sy momentos e invita  a viajar con ella</t>
  </si>
  <si>
    <t>Es una foto que se compara ella ahora con su yo pequeña. Invita a comentar si se parecen, salen mas niños en las fotos</t>
  </si>
  <si>
    <t>krackonline</t>
  </si>
  <si>
    <t>No identifica publicidad aunque menciona a la marca en el texto y en hashtag menciona otra mas (dior(</t>
  </si>
  <si>
    <t xml:space="preserve">krackonline, dior, </t>
  </si>
  <si>
    <t>volvocares</t>
  </si>
  <si>
    <t>automoviles</t>
  </si>
  <si>
    <t>No identifica publicidad aunque menciona etiqueta y utiliza hashtag de la marca</t>
  </si>
  <si>
    <t>No identifica publicidad</t>
  </si>
  <si>
    <t>Reels humoristico con diferentes putfits pero no se diferencian marcas  ni las menciona</t>
  </si>
  <si>
    <t>Solo se etiqueta a la marca no se dice nada mas.</t>
  </si>
  <si>
    <t xml:space="preserve">Publicidad identificada mediante AD en el texto + # leftiesambassador lo que nos da la pista de que hay acuerdo de colaboracion </t>
  </si>
  <si>
    <t>storets, prada</t>
  </si>
  <si>
    <t>No se identifica publicidad a pesar de etiqetar 2 marcas</t>
  </si>
  <si>
    <t>No se identifica publicidad, pero al ser un video promocional grabado por y para la marca damos por hehcho de que se trata de un post publicitario</t>
  </si>
  <si>
    <t xml:space="preserve">Reels en una tienda de vestidos de novia, pero no se identifica publicidad al no mencionar ni ver ninguna marca. </t>
  </si>
  <si>
    <t>Reels despidiendo en alño. No se observan marcas</t>
  </si>
  <si>
    <t>Post que habla de que ha estado put por estar ocupada pero vuelve. Avisa de que va a hacer stream</t>
  </si>
  <si>
    <t>oreo_es</t>
  </si>
  <si>
    <t xml:space="preserve">Publicidad no identificada, pero al tratarse de un sorteo se intuye que es publicidad mediante colaboració. </t>
  </si>
  <si>
    <t>aristocrazy</t>
  </si>
  <si>
    <t>viceroyoficial</t>
  </si>
  <si>
    <t>Publicidad no identificada, pero menciona y wtiqueta a la marca y dice sus atributos. Lanza una pregunta a la comunidad</t>
  </si>
  <si>
    <t>springfieldmw</t>
  </si>
  <si>
    <t>tezenisofficial</t>
  </si>
  <si>
    <t>Publicidad no identificada. Es un reels para mostrar la ropa que Tenezin le habia mandado. En uno de los pijamas sale la marca cocacola</t>
  </si>
  <si>
    <t>dominospizza_es</t>
  </si>
  <si>
    <t>Publicidad no identificada pero al tratarse de un sorteo se intuye que es colaboración ente marca e influencer</t>
  </si>
  <si>
    <t>photosi_</t>
  </si>
  <si>
    <t>Categoría de marca (Moda, maquillaje, comida, automóviles, tecnología, viajes y ocio, cultura, estética)</t>
  </si>
  <si>
    <t>Ocio</t>
  </si>
  <si>
    <t>bluemicrophones, logitech, logitechg, ultimateears</t>
  </si>
  <si>
    <t xml:space="preserve">mylillyjones, lola_bcn, </t>
  </si>
  <si>
    <t>Estética, Maquillaje</t>
  </si>
  <si>
    <t>drumwit</t>
  </si>
  <si>
    <t>Viajes</t>
  </si>
  <si>
    <t xml:space="preserve">Post que no se le ve la cara. No hay marcas ni se etiqueta nadie ni menciona a nadie. Es un post en el que comparte pensamientos </t>
  </si>
  <si>
    <t>mim_shoes</t>
  </si>
  <si>
    <t>Publicidad no identificada pero al tratarse de un sorteo se intuye que es colaboración ente marca e influencer. A pesar de que el sorteo es por parte de una marca de moda se sortea un coche FIAT 500</t>
  </si>
  <si>
    <t>Publicidad no identificada pero al tratarse de un sorteo se intuye que es colaboracion entre marca e influencer</t>
  </si>
  <si>
    <t xml:space="preserve">Post donde cuenta su mañana. No se ven ni se mencionan marcas ni se etiquetan. </t>
  </si>
  <si>
    <t>evamayoralstylist</t>
  </si>
  <si>
    <t>Publicidad no identificada. Menciona a su amiga y maquilladora dandole las gracias</t>
  </si>
  <si>
    <t xml:space="preserve">Post para indicar que a la noche hay ronda de preguntas. En la ultima foto se diferencia la marca nike en las zapatillas pero no hay nadie etiquetado </t>
  </si>
  <si>
    <t>Publicidad no identificada aunque mencione y etiquete a una marca y diga en el texto cosas buenas de ella</t>
  </si>
  <si>
    <t>Post personal, selfis. No considero que sea publicidad</t>
  </si>
  <si>
    <t xml:space="preserve">*La mayoria de post son sorteos, lo que es probable que eleve la media de comentarios y likes. Aun asi el nuero de likes tanto en las fotos personales como en las posibles publicitarias </t>
  </si>
  <si>
    <t>el numero de interacciones es similar, no se observa gran diferencia. No identifica en NINGUNA que es un post publicitario</t>
  </si>
  <si>
    <t xml:space="preserve">* Normalmente indica que se trata de publicidad, lo que da pie a pensar que aquellos post con marcas etiquetadas pero sin aviso de publicidad no son posts pagados. </t>
  </si>
  <si>
    <t xml:space="preserve">si existe una diferencia entre los post personales y los publicitarios. La mayoria de los publicitarios tienen alrededor de 70.000 y 80.000 likes y 300-400 comentarios. </t>
  </si>
  <si>
    <t>Los post mas personales o fotos sin presencia de publicidad explícita tienen hasta casi el doble de likes y normalmente al menos 500 comentarios</t>
  </si>
  <si>
    <t>diferencia menos notoria que en el caso de paula echevarria aun así. Lanza muchas preguntas a la audiencia y trata de generar interacción en muchas publicaciones</t>
  </si>
  <si>
    <t>Post personal. En el texto habla sobre el covid y dice que esta con sintomas e invita  asus seguidres a que responfan y hablen sobre ello</t>
  </si>
  <si>
    <t xml:space="preserve">Post personal pero se puede ifentificar la marca the north face en la sudadera. No identifica publicidad. No creo que lo sea. </t>
  </si>
  <si>
    <t>Post personal. Invita a ver la isla en directo con ella mediante el link de stories</t>
  </si>
  <si>
    <t>Según son mas recientes los posts, menos likes. Puede ser por el algoritmo que ultimamente está rebelde</t>
  </si>
  <si>
    <t>royalhive.es</t>
  </si>
  <si>
    <t>Publicidad no identificada. Etiqueta a la marca en todas las fotos pero no hay hashtag o AD en el texto. Sale con una señora haciendo fotos. También la menciona</t>
  </si>
  <si>
    <t>Post personal. El texto tiene una frase intensa y reflexiva</t>
  </si>
  <si>
    <t>charterandsail, martins_yacht_ibiza</t>
  </si>
  <si>
    <t>Publicidad no identificada, pero menciona etiqueta y recomienda a las marcas</t>
  </si>
  <si>
    <t>themaskrew</t>
  </si>
  <si>
    <t>Publicidad no identificada pero menciona y etiqueta a una marca de mascarillas</t>
  </si>
  <si>
    <t xml:space="preserve">Post no publicitario. No se ven ni etiquetan marcas. </t>
  </si>
  <si>
    <t>Se puede distinguir la marca kappa en el final del post pero no se menciona ni se etiqueta ninguna marca. Lanza una accion a sus seguidores</t>
  </si>
  <si>
    <t>Publicidad no identificada pero menciona y etiqueta a la marca. Usa hashtag de la colección nueva</t>
  </si>
  <si>
    <t>post personal donde invita a reflexionar y responder a las preguntas que salen en las fotos</t>
  </si>
  <si>
    <t>royalhiv.es</t>
  </si>
  <si>
    <t xml:space="preserve">Publicidad no identificada. Alto numero de comentarios porque pide que pregunten cosas en los comentarios. </t>
  </si>
  <si>
    <t>Post personal, muchos comentarios porque pide que la gente comente sobre sus nuvos tattoos</t>
  </si>
  <si>
    <t>Publicidad no identificad a pesar de que se etiqueta y menciona una marca.</t>
  </si>
  <si>
    <t xml:space="preserve">post personal. Muchis comentarios. Likes similares para tantos cometarios. </t>
  </si>
  <si>
    <t>dry_studio</t>
  </si>
  <si>
    <t>Joyería</t>
  </si>
  <si>
    <t>Pulicidad no identificada.  Etiqueta a la marca</t>
  </si>
  <si>
    <t xml:space="preserve">Post personal. Fotos buenas y malas, se muestra natural y por eso puede tener gran numero de likes. Comentarios en la media. </t>
  </si>
  <si>
    <t>Post personal. No se identifican ni menciona ni etiqueta marcas. En el texto invita a comentar e interactuar</t>
  </si>
  <si>
    <t>Post personal. De vacaciones. No se identifican ni ven marcas</t>
  </si>
  <si>
    <t>Publicidad  no identificada pero etiqueta a la marca</t>
  </si>
  <si>
    <t xml:space="preserve">Post persoanl. Video editado con reggaeton, del estilo caracteristico de la influencer. </t>
  </si>
  <si>
    <t>Post personal y reflexivo sobre el fisico y los complejos. Ayuda a la autoconfianza y ganar seguridad mostrando que ella tambien sale mal</t>
  </si>
  <si>
    <t>post personal. Video haciendo acrobacias y cerrando un cajon. Pocos comentarios y me gustas</t>
  </si>
  <si>
    <t>paulagonushop</t>
  </si>
  <si>
    <t>No se identifica publicidad. La cuenta que menciona no existe en la actualidad. En el texto dice que al quien acierte la serie que esta sonando regala un vale100 euros. Puede que sea una broma. Ha generado mucha interaccion en comentarios</t>
  </si>
  <si>
    <t>Post personal. En el textomenciona (pero no al usuario) Louis Vuitton pero en una anécdota con su perra. No considero que sea publicidad</t>
  </si>
  <si>
    <t>Publicidad no identificada, pero etiqueta a la marca</t>
  </si>
  <si>
    <t>post personal. En el texto cuenta su vida, lo que esta haciendo en ese dia</t>
  </si>
  <si>
    <t>twojeys</t>
  </si>
  <si>
    <t>publicidad no identificada pero etiqueta a la marca. En el texto cuenta que esta haciendo, su situacion actual</t>
  </si>
  <si>
    <t xml:space="preserve">Un gran porcentaje de engagement. A tenr en cuenta: la media de likes y comentarios (sobre todo) se debe a que Paula Gonu ha realizado muchos más sorteos que el resto de influencers analizadas. . </t>
  </si>
  <si>
    <t>De todas formas si que se observa una tendencia lineal en el numero de comentarios y me gustas, ya que hya pocas oscilaciones si comparamos entre posts personales y los posibles publicitarios. Posibles porque no indica que es publicidad, colaboracion o pagado en ninguno</t>
  </si>
  <si>
    <t>post personal de resumen de año. Se ven marcas en algunas fotos como Dior pero no creoq ue sea publi. No etiqueta ni menciona ninguna marca</t>
  </si>
  <si>
    <t xml:space="preserve">post personal. Video de la torre eiffel </t>
  </si>
  <si>
    <t>versace</t>
  </si>
  <si>
    <t>Post publicitario para versace. identificada en el texto mediante "supplied"</t>
  </si>
  <si>
    <t>aquazzura, edgardoaaquazzura</t>
  </si>
  <si>
    <t>Moda, personal</t>
  </si>
  <si>
    <t>post publicitario. Identificado mendiante "gifted" en el texto</t>
  </si>
  <si>
    <t>maxmara</t>
  </si>
  <si>
    <t>post personal. La foto es el regalo de navidad y se ve un bolso de la marca chanel. No creo que sea publicidad</t>
  </si>
  <si>
    <t>apmmonaco</t>
  </si>
  <si>
    <t>post publicitario. Identificado mediante AD en el texto</t>
  </si>
  <si>
    <t>maisonkitsune, romain_ma</t>
  </si>
  <si>
    <t>Post sin publicidad identificada pero etiqueta a la marca y el responsable de la marca. No sabemos si es post pagado o lo ha subido porque ha querido</t>
  </si>
  <si>
    <t>justfabonline</t>
  </si>
  <si>
    <t>post publicitario. Identificado mediante AD en el texto. El hashtag que utiliza "justfabambassador también indica que hay acuerdo entre marca e influencer</t>
  </si>
  <si>
    <t>post personal felicitando la navidad con su pareja. Le etiqueta. Contenido mas intimo y personal, mas likes e interaccion</t>
  </si>
  <si>
    <t>ienki_ienki</t>
  </si>
  <si>
    <t>post publcitario. Identificado mediante "Supplied" en el texto</t>
  </si>
  <si>
    <t>moetchandon</t>
  </si>
  <si>
    <t>post publicitario. Identificado mendiante "AD" en el texto</t>
  </si>
  <si>
    <t>post personal. Foto del museo por dentro, sin marcas ni etiquetas</t>
  </si>
  <si>
    <t>chloe</t>
  </si>
  <si>
    <t>post publicitario. Identificado mediante "supplied" en el texto</t>
  </si>
  <si>
    <t>bashparis</t>
  </si>
  <si>
    <t>Post probablemente publicitario ya que se trata de un sorteo. No pone explicitamente  nada que la identifique pero al ser sorteo se da por hehco de que hay colaboracion o acuerdo</t>
  </si>
  <si>
    <t>post personal. Foto con su pareja</t>
  </si>
  <si>
    <t>jpgaultierofficial</t>
  </si>
  <si>
    <t>Moda, fragancia</t>
  </si>
  <si>
    <t>post personal. Foto de decoracion navideña. Lanza una pregunta abierta en el texto pero no se ve aumento en las interacciones</t>
  </si>
  <si>
    <t>diorparfums</t>
  </si>
  <si>
    <t>post publicitario. Identificado mediante "AD" en el texto</t>
  </si>
  <si>
    <t>chaumetoofficial</t>
  </si>
  <si>
    <t>joyería</t>
  </si>
  <si>
    <t>post personal. No se ven marcas. Ni se etiqueta ni menciona a nadie</t>
  </si>
  <si>
    <t>opteskin</t>
  </si>
  <si>
    <t>estetica</t>
  </si>
  <si>
    <t>post publicitario. Identificado mediante "AD" en el texto. Ademas es un sorteo</t>
  </si>
  <si>
    <t>hermes, louisvuitton, maxmara, thenuclieus</t>
  </si>
  <si>
    <t xml:space="preserve">Post personal pero menciona a muchas marcas. </t>
  </si>
  <si>
    <t>post para indicar que va a ser la imagen internacional de la marca. Publicidad?</t>
  </si>
  <si>
    <t>mudanzastrallero</t>
  </si>
  <si>
    <t>servicios especiales</t>
  </si>
  <si>
    <t>post publicitario. Identificado mediante "ad" en el texto. La foto es con su marido y anuncia que se han mudado juntos por fin, por eso bastante interaccion</t>
  </si>
  <si>
    <t>blesshotelmadrid, stuartweitzman</t>
  </si>
  <si>
    <t xml:space="preserve">louisvuitton, </t>
  </si>
  <si>
    <t>post personal pero menciona a una marca y tiene dos hashtags</t>
  </si>
  <si>
    <t>post personal. Reels que dice que "paris voy a por ti". Enseña outfits</t>
  </si>
  <si>
    <t>hermes, charlottdelapparent</t>
  </si>
  <si>
    <t>maquillaje, personal</t>
  </si>
  <si>
    <t xml:space="preserve">louisvuitton, emi.lg, lindasaieb, </t>
  </si>
  <si>
    <t>moda, personal</t>
  </si>
  <si>
    <t>post publicitario. Identificado mediante #supplied. Menciona a varias personas pero estan superpuestas y no se puede ver bien a quienes ha etiquetado</t>
  </si>
  <si>
    <t>prada</t>
  </si>
  <si>
    <t>post publicitario identificado mediante #gifted. La foto es solo del bolso</t>
  </si>
  <si>
    <t>post personal. No se identifa publi pero menciona a la marca y a una de las responsables de ella. La foto es a unos pintalabios y la H de la marca</t>
  </si>
  <si>
    <t>post publicitario. Identificado mediante "ad" en el texto. Tambien esta el # que expresa que es embajadora de marca</t>
  </si>
  <si>
    <t>post personal. De un sitio</t>
  </si>
  <si>
    <t>post publicitario. Identificado mediante #gifted</t>
  </si>
  <si>
    <t>stuartweitzman, lainyhedaya, cocobassey</t>
  </si>
  <si>
    <t xml:space="preserve">moda, personal </t>
  </si>
  <si>
    <t xml:space="preserve">post posiblemente publicitario pero no lo identifica. Reels donde enseña la marca y habla sobre el modelo de botas ene l texto. </t>
  </si>
  <si>
    <t>post publicitario. Identificado mediante "ad" en el texto</t>
  </si>
  <si>
    <t>post personal. Foto del outfit sin mencionar marcas. No se aprecian ni se diferencian a primera vista</t>
  </si>
  <si>
    <t>post persnal. Una percha con el logo de channel. No se identifica publicidad, es para presumir de qué perchas tiene</t>
  </si>
  <si>
    <t>post personal. Foto uoutfit. No se diferencian marcas a primera vista</t>
  </si>
  <si>
    <t>post personal. Foto del iterior del coche. Se distingue la marca del cohe Range rover.</t>
  </si>
  <si>
    <t>post personal. Foto del outfit sin mencionar marcas. No se aprecian ni se diferencian a primera vista. Sale su marido también, una especie de resumen del día. Bastante intaraccion comparadas con los post de alrededor más simples donde no sale</t>
  </si>
  <si>
    <t>newbalance, thefrankieshop</t>
  </si>
  <si>
    <t xml:space="preserve">Post personal pero etiqueta a marcas. </t>
  </si>
  <si>
    <t xml:space="preserve">post personal pero se identifica perfectamente la marca del bolso (channel). </t>
  </si>
  <si>
    <t xml:space="preserve">post publicitario. Identificada mediante "Ad" en el texto. </t>
  </si>
  <si>
    <t>bulgari</t>
  </si>
  <si>
    <t xml:space="preserve">danselente_official, giacouturefirenze, </t>
  </si>
  <si>
    <t>post personal, pero etiqueta a dos marcas</t>
  </si>
  <si>
    <t>esteelauder</t>
  </si>
  <si>
    <t>maquillaje</t>
  </si>
  <si>
    <t xml:space="preserve">*la media de comentarios y likes no creo que se corresponda a la verdadera. Tiene posts con muy pocos likes (que no llegan ni a los 10.000 y fotos con menos de 100 comentarios. </t>
  </si>
  <si>
    <t>para 2 millones de seguidores tiene muy engagement. Los posts que mas interes han generado han sido los personales o aquellos en los que salía ella favorecida (fotones).</t>
  </si>
  <si>
    <t xml:space="preserve">Cuando un post contenía una marca o se intuía que podía ser publicidad se ha identificado. Por esto creo que aquellos posts con presencia de marcas pero sin el aviso explicito de publi no son publicitarios. </t>
  </si>
  <si>
    <t>post personal. Video resumen del 2020. IGTV .</t>
  </si>
  <si>
    <t>post personal. Foto con su hijo recien nacido y en el texto expresa sus pensamientos y sentimientos</t>
  </si>
  <si>
    <t>post personal. Foto con su hijo recien nacido. En el texto expresa que son sus primeros minutos juntos</t>
  </si>
  <si>
    <t>post personal. Reels enseñando a su hijo</t>
  </si>
  <si>
    <t>danielagtzgzz, soniamarina8, valero_rioja, pablocastellano86</t>
  </si>
  <si>
    <t xml:space="preserve">post de sesion de fotos para alguna marca, pero no se mencionan. Solo las personas que han colaborado. </t>
  </si>
  <si>
    <t>post personal. Foto en un coche</t>
  </si>
  <si>
    <t>post personal con su marido pablo</t>
  </si>
  <si>
    <t>mango, marcosplazaretamosa</t>
  </si>
  <si>
    <t>post publicitario. Identificado mendiante #ad</t>
  </si>
  <si>
    <t>post peronal. Enseñando la tripa</t>
  </si>
  <si>
    <t>zara, maskk</t>
  </si>
  <si>
    <t>post posiblement publicitario. No se identifica publicidad pero hay etiquetas</t>
  </si>
  <si>
    <t>maskk</t>
  </si>
  <si>
    <t>post publicitario, seguramente. Anuncia su nueva linea de mascarillas con la marca maskk pero no pone Ad o algo parecido</t>
  </si>
  <si>
    <t>luciapombo</t>
  </si>
  <si>
    <t>post personal. Felicita a su hermana luciapombo y la menciona</t>
  </si>
  <si>
    <t>post personal. Dedicado a un familiar muerto</t>
  </si>
  <si>
    <t>valero_rioja, soniamarina8, danielagtzgzz</t>
  </si>
  <si>
    <t>post personal de una sesison de fotos embarazada, menciona a las personas que han hecho posible la sesio</t>
  </si>
  <si>
    <t>byjuandiegoteo, tachabeauty</t>
  </si>
  <si>
    <t>post  enseñando su nuevo look, menciona a los peluqueros dando las gracias</t>
  </si>
  <si>
    <t>pipi_hormaechea</t>
  </si>
  <si>
    <t>post de una sesion de fotos aparentemente para ella, recuerdo, da las gracias al fotografo</t>
  </si>
  <si>
    <t>valero_rioja, soniamarina8, danielagtzgzz, danicristirod</t>
  </si>
  <si>
    <t>post de video de la sesion de fotos. Parece que para ella, menciona a todos los que han participado</t>
  </si>
  <si>
    <t>createikohs_es, borgiaconti, decolabmadrid, mivinteriores,battbe_</t>
  </si>
  <si>
    <t>Decoración</t>
  </si>
  <si>
    <t>Categoría de marca (Moda, maquillaje, comida, automóviles, tecnología, viajes y ocio, cultura, estética, decoración)</t>
  </si>
  <si>
    <t>post posiblemente publicitario. No identificada pero menciona a las marcas</t>
  </si>
  <si>
    <t>post personal felicitando a su marido. Video del baile en la boda</t>
  </si>
  <si>
    <t>post personal enseñando la decoración navideña</t>
  </si>
  <si>
    <t>popa_es, marcosplazaretamosa</t>
  </si>
  <si>
    <t>mango, zara, givenchyofficial</t>
  </si>
  <si>
    <t>post posiblemente publicitario. No identificada pero etiqueta a las marcas</t>
  </si>
  <si>
    <t>nattbe_, mivinteriores, decolabmadrid, borgiaconti, westwing_es, neolithbythesize</t>
  </si>
  <si>
    <t>post posiblememente publicitario. No lo creo. Menciona a las marcas pero considero que es informativo para los seguidores, porque preguntarán de dónde son los muebkes</t>
  </si>
  <si>
    <t>name.thebrand</t>
  </si>
  <si>
    <t>post posiblemente publicitario ya que se trata de su marca de moda. De todas forma no la identifica como tal</t>
  </si>
  <si>
    <t>post personal con sus amigos y familia yendo a comprar un arbol. En el texto los menciona</t>
  </si>
  <si>
    <t>telasypapel, numero74_official, kongessloejd, ikeaspain</t>
  </si>
  <si>
    <t>post posiblemente publicitario. No lo dice explicitamente, pero etiqueta a las marcas de decoracion</t>
  </si>
  <si>
    <t>post personal felicitando al bebe de su amiga (la menciona)</t>
  </si>
  <si>
    <t>mango, agathaparisesp</t>
  </si>
  <si>
    <t>moda, joyería</t>
  </si>
  <si>
    <t>post posiblemente publicitario pero no se dice explicitamente. Etiqueta a las marcas</t>
  </si>
  <si>
    <t>sophieandlu</t>
  </si>
  <si>
    <t>post pusiblemente publicitario pero no se dice explicitamente. Menciona y etiqueta la marca</t>
  </si>
  <si>
    <t>post personal. Despidiendo a una amiga. La menciona</t>
  </si>
  <si>
    <t>onceuno.byolivia, grupoarcharray</t>
  </si>
  <si>
    <t>cultura, decoración</t>
  </si>
  <si>
    <t>post posiblemente publicitario. No explicita. Es un video housetour de la casa nueva. A quienes mencionan es a la agencia de publi que le ha hecho el video y a un grupo de decoracion de hogar</t>
  </si>
  <si>
    <t>andotherstories, ducielondon</t>
  </si>
  <si>
    <t>post posiblememente publicitario. No lo dice explicitamente pero etiqueta a las marcas</t>
  </si>
  <si>
    <t>post personal, montrando lo bueno y gracioso que es su marido para distraerla de las contracciones</t>
  </si>
  <si>
    <t>post publicitario. Identificado mediante "colaboracion pagada con springfield" en la ubicación</t>
  </si>
  <si>
    <t>marcosplazaretamosa, louisvuitton, pullandbear</t>
  </si>
  <si>
    <t>post posiblemente publkicitario. No explicita pero etiqueta a las marcas. No creo que lo sea</t>
  </si>
  <si>
    <t>post posiblement publicitario. Se etiqueta y menciona a la marca. El video es un spot para la marca ghd</t>
  </si>
  <si>
    <t>andotherstories, rabatjewellery, mariafurbies</t>
  </si>
  <si>
    <t xml:space="preserve">personal, joyería, </t>
  </si>
  <si>
    <t>post posiblemente publicitario porque se etiquetan marcas pero no se deice explicitamente</t>
  </si>
  <si>
    <t>agathaparisesp</t>
  </si>
  <si>
    <t>post personal, foto con su marido</t>
  </si>
  <si>
    <t>post posiblememente publicitario de su marca</t>
  </si>
  <si>
    <t>calzedonia</t>
  </si>
  <si>
    <t>post publicitario. Identificado mediante #ad</t>
  </si>
  <si>
    <t>post publicitario, identificado como colaboracion en el comienzo del vídeo donde dice que es una colaboracion de maria pombo con la marca</t>
  </si>
  <si>
    <t>post personal dedicado a natinacoll, que la menciona</t>
  </si>
  <si>
    <t>post posiblemente publicitario para su propia marca, la etiqueta y la menciona</t>
  </si>
  <si>
    <t>popa_es, alvaritou23</t>
  </si>
  <si>
    <t>casaflorida1988, borgiaconti</t>
  </si>
  <si>
    <t>post posiblemente publicitario de su marca. Anunca la nueva colección que ya esta disponible</t>
  </si>
  <si>
    <t>post etiquetando a su marca pero no creo que sea publicitario. Post por su cumpleaños, da las gracias por las felicitaciones</t>
  </si>
  <si>
    <t>*engagement bastante alto. No sorprende porque el numero de likes y comentario es generalmente bastante elevado y lineal. Si que tiene posts con publicidad identificada, pero la mayoria de publicaciones con presencia de marca no tienen esta identifición, y son muy numerosas</t>
  </si>
  <si>
    <t>los post personales, en los que sale ella, con su marido, con su bebe generan mas interes que los fotos de outfits o publicitarios.Tiene una marca propia de moda.</t>
  </si>
  <si>
    <t xml:space="preserve">si que es cierto que los post con menos comentarios (cerca de los 100, cuando hay posts con hasta más de 1000 comentarios) son en publicaciones publicitarias. </t>
  </si>
  <si>
    <t>foto personal. Sin etiqeutas ni marcas presentes. En la nieve. Con su familia</t>
  </si>
  <si>
    <t xml:space="preserve">foto en la piscina. Personal. </t>
  </si>
  <si>
    <t>foto personal de las manos de ella y su hermana Kendall. La etiqueta</t>
  </si>
  <si>
    <t>foto personal felicitando la navidad con su hija stormy en brazos</t>
  </si>
  <si>
    <t>foto personal. Foto outfit</t>
  </si>
  <si>
    <t>foto personal. Anuncia que es navidad y por la foot en una pista de avion intuimos que se va de vacaciones en si jet privado</t>
  </si>
  <si>
    <t xml:space="preserve">foto de stormy. Lleva un bolso de marca pero no se puede identificar claramente cual. Foto personal. </t>
  </si>
  <si>
    <t>foto personal. De ella, segunda foto enseñando outufit</t>
  </si>
  <si>
    <t xml:space="preserve">foto personal. A su hija stormy. </t>
  </si>
  <si>
    <t>foto personal con su sobrina, hija de Kim</t>
  </si>
  <si>
    <t>foto personal. Foto outfit pero no se distinguen marcas</t>
  </si>
  <si>
    <t>recopilación de fotos random en diversas situaciones. La pirmera de ellas es de paisaje, y por eso quiza ha generado menos interes</t>
  </si>
  <si>
    <t>sorellaboutique</t>
  </si>
  <si>
    <t>Foto con presencia de marca pero sin publi explicita. foto de outift pero en la penultima foto se etiqueta a la marca del vestido</t>
  </si>
  <si>
    <t>foto de la misma sesión que la anterior pero sin etiquetar a la marca</t>
  </si>
  <si>
    <t>foto personal de su outfit en el coche</t>
  </si>
  <si>
    <t>foto personal con su hija stormy en el espejo. No se ven marcas</t>
  </si>
  <si>
    <t xml:space="preserve">foto outfit, de ella. no se aprecian marcas. En su mansion </t>
  </si>
  <si>
    <t>foto outufit. En la nieve. No  se aprecian marcas</t>
  </si>
  <si>
    <t>moncler, richardquinn</t>
  </si>
  <si>
    <t>foto posiblemente publicitaria. Mismo outfit que en la anterior analizada. Etiqueta dos marcas pero no dice que es publicidad</t>
  </si>
  <si>
    <t>foto personal. Selfie</t>
  </si>
  <si>
    <t>foto de la decoracion navideña. Pie de foto expresando su favoritismo por esta epoca</t>
  </si>
  <si>
    <t>foto personal, pero ampliandola se puede leer la marca del bolso a juego de la chaqueta que lleva: Dior</t>
  </si>
  <si>
    <t xml:space="preserve"> 06/02/2021</t>
  </si>
  <si>
    <t xml:space="preserve">foto personal pero se ve la marca Dior. </t>
  </si>
  <si>
    <t>foto personal en la nieve</t>
  </si>
  <si>
    <t>kylieskin, theofficialselfridges</t>
  </si>
  <si>
    <t>cosmética</t>
  </si>
  <si>
    <t>kylieskin, harrodsbeauty, harrods</t>
  </si>
  <si>
    <t xml:space="preserve">sí </t>
  </si>
  <si>
    <t>Foto anunciando nueva apertura de tienda. No dice que es publicidad, pero es su propia marca</t>
  </si>
  <si>
    <t>foto personal pero si se amplía lo suficiente se observa la marca Dior en l chaqueta y botas</t>
  </si>
  <si>
    <t xml:space="preserve">foto personal ene l avion </t>
  </si>
  <si>
    <t>kyliecosmetics</t>
  </si>
  <si>
    <t>si</t>
  </si>
  <si>
    <t>foto agradeciendo los 5 años de su marca de cosmetica. Etiqeuta pero no dice que es publi explicitamente</t>
  </si>
  <si>
    <t>kylieskin. Harrods, theofficialselfridge</t>
  </si>
  <si>
    <t>video del montaje de su nueva tienda. Colab con harrods pero no dice nada de que sea pagado</t>
  </si>
  <si>
    <t>foto personal en la piscina</t>
  </si>
  <si>
    <t>boomerang en el espejo, no se ven marcas ni nada</t>
  </si>
  <si>
    <t xml:space="preserve">foto de su hija jugando. </t>
  </si>
  <si>
    <t>foto outfit en el coche</t>
  </si>
  <si>
    <t>foto para anunciar el sold out en una de las colaboraciones de su marca de cosmeticos. Sale ella con el cartel publcitario de colaboracion entre kyliecosmetics y el grinch</t>
  </si>
  <si>
    <t>foto para anunciar la neuva colección de su marca. Foto de stormy con el grinch. Etiqueta a la marca pero no dice nada de colab o pagado</t>
  </si>
  <si>
    <t>foto para anunciar la llegada de la nueva colección. Invita a estar atentos a su canal de youtube. No menciona ni etiqeta las cuentas pero en el texto habla de la cobab</t>
  </si>
  <si>
    <t>kyliecosmetics, kylieskin</t>
  </si>
  <si>
    <t>foto en la piscina. Etiqueta a sus dos marcas y en el texto anuncia que mañana sale su nueva linea de cosmeticos</t>
  </si>
  <si>
    <t>video para anunciar la nueva linea de csmeticas</t>
  </si>
  <si>
    <t>foto personal. No se ven marcas</t>
  </si>
  <si>
    <t>foto perosonal apoyada en el coche. No se diferencian marcas</t>
  </si>
  <si>
    <t xml:space="preserve">video spot para anunciar la nueva linea en colab con el grinch de su marca. No dice que es publicidad explicita o contenido pagado </t>
  </si>
  <si>
    <t>foto outfit con decoracion bonita en su casa. No se observan marcas</t>
  </si>
  <si>
    <t>kyliecosmetics, jilljacobsstudio, makeupbyariel, arrogant_tae123, gregwalesart</t>
  </si>
  <si>
    <t>cosmética, personal</t>
  </si>
  <si>
    <t xml:space="preserve">foto donde en el texto se anuncia que va a sacar una nueva colección de cosmeticas. Etiqueta a los trabajadores de la sesion y a su marca pero no avisa de que es publi. </t>
  </si>
  <si>
    <t>foto de ella pero etiquetando su marca y anunciando que saca nueva colección</t>
  </si>
  <si>
    <t>foto de los productos de la nueva colección</t>
  </si>
  <si>
    <t>video anuncio de su nueva colección de cosmeticos y colab</t>
  </si>
  <si>
    <t>danielroseberry, schiaparelli, chrisappleton1, rokalbeauty</t>
  </si>
  <si>
    <t xml:space="preserve">personal, maquillaje, moda, </t>
  </si>
  <si>
    <t xml:space="preserve">foto personal pero con presencia de marca. En el pie de foto agradece a dos personas. Las etiqueta y etiqueta a otros dos mas, que le han prestado sus servicios. No indica que es publicidad </t>
  </si>
  <si>
    <t>foto personal con su familia, salen todos los hijos de las hermanas. Fto de la fiesta de navidad</t>
  </si>
  <si>
    <t>danielroseberry, schiaparelli, chrisappleton1, rokalbeauty, skims, aminamuaddi</t>
  </si>
  <si>
    <t>foto personal pero con presencia de marca. Sale con su hermana kylie, también la etiqueta</t>
  </si>
  <si>
    <t>foto personal. Foto de familia casi completa</t>
  </si>
  <si>
    <t>*post posiblemente publicitarios pero muy pocos. La mayoria de ellos son respecto a su marca, por lo que no creo que cobre por cada post, ya que ella es su propia jefa</t>
  </si>
  <si>
    <t>hay solo 2 post con presencia de marcas etiquetadas e identificadas claramente pero no indica por ningun medio o formato que sean posts publicitarios pagados o colabs.</t>
  </si>
  <si>
    <t xml:space="preserve">las marcas que aparecen encima son grandes marcas de lujo y exclusivas. </t>
  </si>
  <si>
    <t xml:space="preserve">la clave determinante para el numero alto de likes y coments mas que el tipo de post (publicitario o personal) es si aparece ella o no. Aquellos en los que sale ella, o ella con su hija reciben más interacción </t>
  </si>
  <si>
    <t>foto personal. En unas vacaciones con su familia.</t>
  </si>
  <si>
    <t>Reels personal. Con su hijo haciendo patinaje sobre hielo. No se observan marcas</t>
  </si>
  <si>
    <t>foto personal. Foto de ella, comentario unos corazones rosas a juego con su outfit. Nada especial, no se ven marcas</t>
  </si>
  <si>
    <t>foto personal, selfie con su mejor amiga. La menciona (@lala)</t>
  </si>
  <si>
    <t>skims, makeupbyariel, jesushair</t>
  </si>
  <si>
    <t xml:space="preserve">foto con presencia de marcas pero no se identifica como publicitaria. En el texto menciona a la fotografa también, en texto. </t>
  </si>
  <si>
    <t xml:space="preserve">foto personal para felicitar a sus sobrinos. </t>
  </si>
  <si>
    <t>skims</t>
  </si>
  <si>
    <t>video para explicar que sale a la venta un nuevo porducto de su marca. Menciona la marca en el texto. El texto incluye el precio del producto y otra información de interés, pero no se identifica como publicidad explicita</t>
  </si>
  <si>
    <t>foto personal recordando un reality grabado en el año 2012 con su hermana kourtney. No se diferencian marcas</t>
  </si>
  <si>
    <t>foto personal de una de sus vacaciones. No se aprecian marcas</t>
  </si>
  <si>
    <t>foto personal y dedicada a un conocido que ha muerto. Aprovecha el pie de texto para hacer una reflexión</t>
  </si>
  <si>
    <t>skims, ssense, sandycandykim, chrisappleton1, maryphilips, kimkimnails</t>
  </si>
  <si>
    <t>moda, personal, estética</t>
  </si>
  <si>
    <t>foto con contenido de marca, es un anuncio diciendo que su marca estara ahora disponible a traves del portan ssense. Menciona también a la fotografa de la sesion y equipo de maquilladores. Publicidad no explicita</t>
  </si>
  <si>
    <t>dior, mrkimjones, kennyscharf, ash_kholm, chrisappleton1</t>
  </si>
  <si>
    <t>foto de una sesion para Dior. Etiqueta y menciona la marca, pero no indica que sea post publicitario</t>
  </si>
  <si>
    <t xml:space="preserve">foto personal, todas de sus hijos. </t>
  </si>
  <si>
    <t>foto personal en la piscina. Frase inspiradora. No se ven marcas</t>
  </si>
  <si>
    <t xml:space="preserve">foto personal para felicitar el cumpleaños de su hijo. </t>
  </si>
  <si>
    <t>foto personal antigua con su padre y hermana kourtney</t>
  </si>
  <si>
    <t>kkbeauty, pierresnaps, maryphilips, chrisappleton1</t>
  </si>
  <si>
    <t xml:space="preserve">foto con presencia de marca e incluso con los productos etiquetados. Pero no indica que sea post publicitario explicitamente. Es su marca. Menciona su qeuipo también. </t>
  </si>
  <si>
    <t>kkbeauty</t>
  </si>
  <si>
    <t xml:space="preserve">foto con presencia de marca e incluso con los productos etiquetados. Pero no indica que sea post publicitario explicitamente. Es su marca. </t>
  </si>
  <si>
    <t>harryhudson</t>
  </si>
  <si>
    <t>foto de ella pero en el pie de foto comenta un estribillo de una canción y menciona al artista. No hay publicidad explicita</t>
  </si>
  <si>
    <t>foto estilo meme. No se ven marcas</t>
  </si>
  <si>
    <t>foto personal de una de sus vacaciones. Sale con su hermana khloe</t>
  </si>
  <si>
    <t>foto personal. No se diferencian marcas</t>
  </si>
  <si>
    <t>kkbeauty, pierresnaps, maryphilips, chrisappleton1, atsukokudolatex</t>
  </si>
  <si>
    <t>maquillaje, personal,moda</t>
  </si>
  <si>
    <t>foto con los productos de su marca etiquetados pero no se explicita la publicidad. Menciona a su equipo y marca además de a la marca de la ropa que lleva de latex</t>
  </si>
  <si>
    <t>foto personal no se diferencian marcas</t>
  </si>
  <si>
    <t>mariotestino</t>
  </si>
  <si>
    <t>foto personal dedicada a su marido por el aniversario. Pero menciona al fotografo de la sesión. Publicidad no explicita</t>
  </si>
  <si>
    <t>kkbeauty, makeupbyariel, kkfragance, chrisappleton1</t>
  </si>
  <si>
    <t>maquillaje, fragancia, personal</t>
  </si>
  <si>
    <t>foto personal pero etiqueta a las marcas y a las personas del equipo.</t>
  </si>
  <si>
    <t>skims, chrisappleton1, makeupbyariel, theo123456</t>
  </si>
  <si>
    <t>foto de la sesion para su nueva colección para su marca de ropa. Menciona al equipo y fotografo de la sesión aparte de la marca. No hay señal de publcidad explicita</t>
  </si>
  <si>
    <t>kkwfragance, superrrdani, chrisappleton1, makeupbyariel, benhassett</t>
  </si>
  <si>
    <t>fragancia, personal</t>
  </si>
  <si>
    <t>foto de la sesion para anunciar nuevos productos de su marca de fragancias. No se identifica que sea publi</t>
  </si>
  <si>
    <t>versace, chrisappleton1, maryphilips</t>
  </si>
  <si>
    <t>foto de outfit y etiqueta a la marca de ropa, versace. En la segunda publicacion etiqueta a su equipo de siempre</t>
  </si>
  <si>
    <t>kkbeauty, makeupbyariel, chrisappleton1, vijatm</t>
  </si>
  <si>
    <t>foto de una sesion para su marca de maquillaje. en el texto explica sus nuevos productos + infor. Los eitqueta en la segunda foto. No se identifica avisol de publicidad explicita</t>
  </si>
  <si>
    <t>reels para anunciar el lanzamiento de la nueva colección de su marca de maquillaje. no hay advertencia de publi</t>
  </si>
  <si>
    <t>skims, theo123456, makeupbyariel,chrisappleton1</t>
  </si>
  <si>
    <t>foto para anunciar el lanzamiento de su nueva colección en su marca de ropa. Menciona a su equipo y footgrafo de la sesion. No hay advertencia de publi</t>
  </si>
  <si>
    <t>foto de pequeña con su hermana kourtney. No se ven marcas</t>
  </si>
  <si>
    <t>IGTV resumen de sus ultimas vacaciones. Salen amigos y conocidos. No creo que sea publicitario</t>
  </si>
  <si>
    <t>kkbeauty, ash_kholm</t>
  </si>
  <si>
    <t>foto para habalar de su marca de maquillaje. menciona a la maquilladora. Lanza pregunta y busca interaccion con su audciencia sobre los productos</t>
  </si>
  <si>
    <t>foto de sus hijas para felicitarles por su cumpleaños</t>
  </si>
  <si>
    <t>foto personal, de vacaciones, no se ven marcas</t>
  </si>
  <si>
    <t>foto con su cuñado divirtiendose. No se ven marcas. Foto personal</t>
  </si>
  <si>
    <t xml:space="preserve">foto personal, de vacaciones. No se aprecian marcas </t>
  </si>
  <si>
    <t>foto personal, con su marido, de vacaciones. No se aprecian marcas</t>
  </si>
  <si>
    <t>foto personal, de ella en algun set. No se identifican marcas ni se menciona/etiqueta nada</t>
  </si>
  <si>
    <t xml:space="preserve">foto personal. Con su marido. No se aprecian marcas. </t>
  </si>
  <si>
    <t>Reels con una amiga suya, medio borracha. No se aprecian marcas. Lanza una pregunta a la audiencia.</t>
  </si>
  <si>
    <t xml:space="preserve">foto personal con su hermana kourtney. No se aprecian marcas. </t>
  </si>
  <si>
    <t xml:space="preserve">*Un poco en la linea de su hermana. No se aprecia gran descompensación de interacciones entre los posts que contienen marcas y que pueden ser publicitarios (no sabemos ni podemos decr que lo son  porque no se </t>
  </si>
  <si>
    <t>indica en ninguno que sea colaboración o pagado) y los posts más personales o intimos. Si que es verdad, que la gran mayoría de los posts con presencia de marcas son la suya propia. (5 de 19 posts con presencia de marcas clara y etiquetadas o mencionadas)</t>
  </si>
  <si>
    <t xml:space="preserve">tiene una tasa de engagement propia y habitual en los inflencers TOP como ella, alrededor del 2%, la mitad que su hermana teniendo menos seguidores. </t>
  </si>
  <si>
    <t>Kim tiene un estilo más informal a diferencia de su hermana. Kylie apenas sube fotos de pequeños, "memes"… es más superficial, más cara y cuerpo bonito, más lejano. Kim da la sensacion de más cercanía. Sim embargo, no la supera en engagement</t>
  </si>
  <si>
    <t>foto personal. No se ve a su hija pero esta con el carrito, indicando tambn en el pie de foto que han ido a dar un paseo por la nieve.</t>
  </si>
  <si>
    <t>foto perosnal. Selfie. No se aprecian marcas</t>
  </si>
  <si>
    <t>foto personal. De su embarazo, y sale Zayn. Gran interacción por ser algo intimo. En el pie de foto explica "esperandote pequeña". Este tipo de posts genera mucco interes. Además sube cada bastante tiempo</t>
  </si>
  <si>
    <t>foto personal. Sale su hija pero cortada por la frente, no se le ve la cara. Insunuar que esta con ella ya genera revuelo y el post tiene bastante repercusion. No se ven marcas</t>
  </si>
  <si>
    <t>fotos personales. Mix entre ella con su hija en brazos y decoración navideña. No se distinguen marcas</t>
  </si>
  <si>
    <t>alexanderwangny, alexwangny, stevenkleinstudio</t>
  </si>
  <si>
    <t xml:space="preserve">fotos de una sesion para una marca. Menciona al marca y al diseñador y al fotografo. En el pie de foto idica que es la nueva colección de la marca para otoño 2020 y obviamente han colaborado, pero no hay advertencia de que sea post publicitario. </t>
  </si>
  <si>
    <t>foto personal apra felicitar a su padre por su cumpleaños. Le etiqueta y le menciona. No es publicidad.</t>
  </si>
  <si>
    <t>foto para animar a los estadounidenses a que vayan a votar. En el segundo post sube informacion de interés para eso. no hay presencia de marcas o intencion de publicitar nada</t>
  </si>
  <si>
    <t xml:space="preserve">selfies vetida de halloween. No hay presencia de marcas. </t>
  </si>
  <si>
    <t xml:space="preserve">foto para animar a los estadounidenses a que vayan a votar. Intercala selfies y textos motivantes. Utilia su influencia a favor de una causa. </t>
  </si>
  <si>
    <t>foto personal, recopilacion para felicitar a su hermana</t>
  </si>
  <si>
    <t>boomerangcartoons</t>
  </si>
  <si>
    <t>ocio</t>
  </si>
  <si>
    <t>video de Scoobydoo. Anima a que vean el episodio y participen en el juego a traves de la app. No hay advertencia de Publi o colab clara, a pesar de que se trata de una colaboración segura</t>
  </si>
  <si>
    <t>foto personal. Anuncia el nacimiento de su hija. Etiqueta a su pareja Zayn. No hay presencia de marcas</t>
  </si>
  <si>
    <t>fotos personales. Ella embarazada. Anuncia de que esta de 27 semanas. No se ven marcas</t>
  </si>
  <si>
    <t>Bellahadid, elleusa, alexwhiteedits, ninagarcia</t>
  </si>
  <si>
    <t>cultura, personal</t>
  </si>
  <si>
    <t>video con presencia de marca. En el texto informa de que se trata de un poryecto para la revista ELLE, Gigi sacó la foto que la revista ha sacado en portada. Se trata de una colaboración clara, por lo que lo considero publicidad explicita. Aparte, menciona a las personas que colaboraron en la sesion(estilistas, fotografos)</t>
  </si>
  <si>
    <t>kith, calvinklein, cassblackbird, ronniefieg, gabriellak_j, erinparsonmakeup, bycescarlett</t>
  </si>
  <si>
    <t xml:space="preserve">foto con presencia de marca Calvin Klein, pero no se identifica que sea publicidad claramente. Etiqueta también a las personas trabajadoras en la sesion. </t>
  </si>
  <si>
    <t>post personal, una foto antigua. Sin embargo se puede leer perfectamente la marca del refresco de la mesa (mountain dew). No creo que sea post publicitario</t>
  </si>
  <si>
    <t>kith, calvinklein, cassblackbird, ronniefieg, gabriellak_j, erinparsonmakeup, bycescarlett, austincotti</t>
  </si>
  <si>
    <t>post con presencia de marcas, la segunda foot es una foto a la valla publicitaria con su imagen para la campaña de calvin klein. No hay aviso de publicidad</t>
  </si>
  <si>
    <t>post con presencia de marcas. Foto de la propia puublicidad, la valla publicitaria. Sin embargo  no dice exactamente que es publi</t>
  </si>
  <si>
    <t>gabriellak_j, erinparsonmakeup, luigianddiango</t>
  </si>
  <si>
    <t>makeing of de una sesion de fotos de cuadno estaba embarazada. Etiqueta a las personas responsables y maquilladores. No identifica claramente que sea publi</t>
  </si>
  <si>
    <t>Fotos de la sesion de fotos arriba mencionada. No se identifca la publicidad</t>
  </si>
  <si>
    <t>Fotos de la sesion de fotos arriba mencionada. No se identifca la publicidad. Agradece a sus amigos mencionados y etiquetados el trabajo</t>
  </si>
  <si>
    <t>Fotos de la sesion de fotos arriba mencionada. No se identifca la publicidad. Por el comentario y la gran repercusión, se trata de la primera foto clara enseñando la tripa de embarazada + el comenario</t>
  </si>
  <si>
    <t>foto personal, paisajes y comida</t>
  </si>
  <si>
    <t>chaossixtynine, stockdale.charlotte, katieyall, cassblackbird, panospahir, joeyjoeychoy</t>
  </si>
  <si>
    <t>personal, cultura</t>
  </si>
  <si>
    <t>foto recuperada de un trabajo antiguo. no se identifica publi. Pero se diferencia la marca chanel en la camiseta y etiqueta a los responsables de la sesion</t>
  </si>
  <si>
    <t xml:space="preserve">foto personal. Beso con zayn. Gran repercusion. </t>
  </si>
  <si>
    <t>chanelofficial, cassblackbird, chaossixtynine, stockdale.charlotte, ktieyall, panosphair, joeyjoeychoy, samuel_ellis, pg_dmcasting</t>
  </si>
  <si>
    <t>personal, cultura, moda</t>
  </si>
  <si>
    <t>foto de una sesion de fotos para chanel en Paris, menciona a todo el equipo. No se identifica como publicidad. En el texto dice que es de un trabajo para la marca pero no advierte de que sea publicidad</t>
  </si>
  <si>
    <t>makeawishlosangeles</t>
  </si>
  <si>
    <t>aprovecha la foto para felicitar a s hermana para pedir una donacion para la cuenta mencionada. Pero no advierte de publi</t>
  </si>
  <si>
    <t>foto personal. Collage. No se ven marcas</t>
  </si>
  <si>
    <t xml:space="preserve">jpgaultierreofficial, missoni, austyn, williamssnoma, saltyseattle, eamonh, forestceramicco, </t>
  </si>
  <si>
    <t>personal, decoración</t>
  </si>
  <si>
    <t>footo personal sobre el resultado de decoracion de sus rincones. En el texto habla de que lo ha hecho con la ayuda de la gente etiquetada, pero no avisa de que sea publi.</t>
  </si>
  <si>
    <t>livvperez, MickeyTrueOriginal</t>
  </si>
  <si>
    <t>cultira, personal</t>
  </si>
  <si>
    <t>post publicitaria. Identificada mediante #AD</t>
  </si>
  <si>
    <t>miuMiu, gisposable, kegrand, luellabartley, grahamrountwaite</t>
  </si>
  <si>
    <t>foto para anunciar la nueva camapaña de miu miu creada por ella misma, pero no identifica el post com publicidad. Aparte, etiqueta a todos los modelos que aparecen en las fotos</t>
  </si>
  <si>
    <t>Vmagazine, blklivesmatter, naacp, aclu_nationwide, campaignzero (+ colaboradores)</t>
  </si>
  <si>
    <t>foto para anunciar el lanzamiento de su proyecto en la revista V. menciona a todo el que le ha ayudado y organizaciones, pero no identifica el post como publicidad</t>
  </si>
  <si>
    <t>Vmagazine</t>
  </si>
  <si>
    <t>cultira</t>
  </si>
  <si>
    <t>carrusel de video para anunciar un nuevo proyecto para la revista V. no identifica publi</t>
  </si>
  <si>
    <t>vmagazine</t>
  </si>
  <si>
    <t>video para anunciar que en pocos dias sale su trabajo. No se identifica coomo publicidad</t>
  </si>
  <si>
    <t>i_d, sarrjamois, alastairmckimm, samuel:ellis, bellahadid</t>
  </si>
  <si>
    <t xml:space="preserve">recopilacion de fotos que ha hecho gigi a su hermana en cuarentena, asistida por los mencionados. </t>
  </si>
  <si>
    <t>vmagazine, (+ colaboradores)</t>
  </si>
  <si>
    <t>video del making of para el proyecto de gigi para V magazine. No se declara publicidad</t>
  </si>
  <si>
    <t>vmagazine, naacp, aclu_nationwide, campaignzero, autyn, blklivesmatter, osopepatrisse</t>
  </si>
  <si>
    <t>video que ha subido la propia marca, resubido por ella para hablar del proyecto que saldrá en unos días. No se advierte de publi</t>
  </si>
  <si>
    <t>vmagazine (+colaboradores)</t>
  </si>
  <si>
    <t>video sobre su nuevo proyecto. No adviert de publicidad</t>
  </si>
  <si>
    <t>chanelofficial, melodiemcdaniel, virginieviard, hairbysammcknight, luciapicaofficial</t>
  </si>
  <si>
    <t xml:space="preserve">foto con presencia de marcas pero no advierte de publi. </t>
  </si>
  <si>
    <t>foto con su hermano para felicitarle. No se observan marcas ni creo que sea publi</t>
  </si>
  <si>
    <t>foodnetwork</t>
  </si>
  <si>
    <t>foto personal para felicitar a su padre pero en el texto anuncia una aparicion en un programa de TV. No se advierte de publi</t>
  </si>
  <si>
    <t xml:space="preserve">museummammy, disabilitysdiversity, campaignzero, iamderay, samswey, jtknoxr, </t>
  </si>
  <si>
    <t>foto sobre la cauda BLM con infformacion y datos. No se explicita publi</t>
  </si>
  <si>
    <t>rockthevote, vote411</t>
  </si>
  <si>
    <t>posts sobre la causa BLM, pero no se advierte de publi</t>
  </si>
  <si>
    <t>stepmobile</t>
  </si>
  <si>
    <t>tencnología</t>
  </si>
  <si>
    <t>messenger</t>
  </si>
  <si>
    <t>video publicitario. Identificado mendiante #AD y el espacio de la ubi</t>
  </si>
  <si>
    <t>post para avisar de que hay nuevo video en su canal con la gente etiquetada. No creo que sea publi.</t>
  </si>
  <si>
    <t>post personal. Selfie. No se ven marcas</t>
  </si>
  <si>
    <t>dixiedamelio</t>
  </si>
  <si>
    <t>habla de unas luces pero a quien menciona es a su hermana. Entiendo que es una gama de luces que ha sacado junto a ella pero no advierte de publi. Indica que en la bio esta la web para verlo</t>
  </si>
  <si>
    <t>invisalign</t>
  </si>
  <si>
    <t>post publicitario. Identificado mediante #AD</t>
  </si>
  <si>
    <t>video explicando el nuevo producto que ha sacado junto a su hermana. No se menciona el prodcto, menciona a la marca. No advierte d publi</t>
  </si>
  <si>
    <t>anuncio de que hay nuevo video en su canal con su familia. No advierte de publi</t>
  </si>
  <si>
    <t>hollisterco</t>
  </si>
  <si>
    <t>publicidad identificada mediante #hcopartner</t>
  </si>
  <si>
    <t>abramskids, piquebeyond</t>
  </si>
  <si>
    <t>foto publicitaria anunciando que ha sacado libro, pero no advierte de ello</t>
  </si>
  <si>
    <t>orosabeauty</t>
  </si>
  <si>
    <t>foto publicitaria. Identificada mediante #AD</t>
  </si>
  <si>
    <t>goat</t>
  </si>
  <si>
    <t>post con presencia de marcas pero no identifica que sea publi</t>
  </si>
  <si>
    <t>post publicitario. Identificado mediante #steppartner</t>
  </si>
  <si>
    <t>foto para felicitar a su amiga por los 18. no se aprecian marcas</t>
  </si>
  <si>
    <t>foto personal, con su perro, no se ven marcas</t>
  </si>
  <si>
    <t>foto personal, no se ven marcas</t>
  </si>
  <si>
    <t>post publicitario identificado mendiante #hcopartner</t>
  </si>
  <si>
    <t>skincarebyryam</t>
  </si>
  <si>
    <t>anuncio de nuevo video con la persona etiqeutada y mencionada para hablar sobre productos de la piel, no identifica publi aunque se ven marcas</t>
  </si>
  <si>
    <t>bestfriendsanimalsociety</t>
  </si>
  <si>
    <t xml:space="preserve">anuncio de nuevo video y con la marca mencionada. No se advierte de publi. </t>
  </si>
  <si>
    <t>video bailando en casa. No se ven marcas</t>
  </si>
  <si>
    <t>bradmondonnyc</t>
  </si>
  <si>
    <t xml:space="preserve">anuncio de nuevo video con la persona etiqeutada y mencionada </t>
  </si>
  <si>
    <t>foto personal felicitando a su padre</t>
  </si>
  <si>
    <t>anuncio de video en su canal. No identifica publicdad. Etiqueta a sus amigos que salen</t>
  </si>
  <si>
    <t>foto con contenido de marca, identifica la colaboracion en el texto "now im partnering with hollister"</t>
  </si>
  <si>
    <t>anuncio del nuevo video con sus amigos. No adivierte de publi</t>
  </si>
  <si>
    <t>selfie. Invita a su mirar su bio para infor</t>
  </si>
  <si>
    <t xml:space="preserve">post selfi mencionando al estilista pero no advierte de publi </t>
  </si>
  <si>
    <t>maddieziegler, morphebrushes</t>
  </si>
  <si>
    <t>post con contenido y presencia de marca pero no se advierte de publicidad</t>
  </si>
  <si>
    <t>invisalign, invisailgnlive</t>
  </si>
  <si>
    <t>pos publicitario identificado mediante #AD</t>
  </si>
  <si>
    <t>rambleofficial</t>
  </si>
  <si>
    <t>post para anunciar de nuevo podcast, menciona a la palicacion, amarca del podcast. Pero no advierte de publi</t>
  </si>
  <si>
    <t xml:space="preserve">foto personal. Se identifica la marca de donnuts pero no creo q sea publi. </t>
  </si>
  <si>
    <t>post anunciando nuevo video. No se aprecian marcas</t>
  </si>
  <si>
    <t>foto personal. Selfie no se aprecian marca</t>
  </si>
  <si>
    <t>post personal. Con su padre. Le menciona y etiqueta. No se aprecian marcas ni posible publi</t>
  </si>
  <si>
    <t>post personal. No se ven marcas</t>
  </si>
  <si>
    <t>itembeauty</t>
  </si>
  <si>
    <t>post publicitario de su marca. Post publicitario con hashtah #ITEMcofunder</t>
  </si>
  <si>
    <t>bridgetbragehair,nikkideroest, siena, louisvuitton</t>
  </si>
  <si>
    <t xml:space="preserve">post con presencia de marcas pero no se advierte de publi. </t>
  </si>
  <si>
    <t>moda, estetica</t>
  </si>
  <si>
    <t>maneaddicts</t>
  </si>
  <si>
    <t>post personal con su pareja</t>
  </si>
  <si>
    <t>hesallthatmovie</t>
  </si>
  <si>
    <t>post con presencia de marcas pero no se advierte de publi. Es la pelicula en la que sale ella</t>
  </si>
  <si>
    <t>post personal. No se en marcas. Tiene un texto reflexivo</t>
  </si>
  <si>
    <t>cibellelevi, itembeauty, nikkideroest, jesushair, maisonvalentino</t>
  </si>
  <si>
    <t>estetica, personal</t>
  </si>
  <si>
    <t>post aparentemente para su marca de cosmeticos, menciona al artista y estilistas que la han preparado para la sesion.</t>
  </si>
  <si>
    <t>cibellelevi, clavinklein, etro</t>
  </si>
  <si>
    <t>post con presencia de marcas pero no se dice que es publi. El texto invita a meterse al link de la bio</t>
  </si>
  <si>
    <t>itembeauty, nikkideroest</t>
  </si>
  <si>
    <t>post con presencia de marca (suya para anunciar descuento) pero no adviertre de publi</t>
  </si>
  <si>
    <t>post personal agradeciendo a sus seguidores</t>
  </si>
  <si>
    <t>post personal, no se diferencian marcas</t>
  </si>
  <si>
    <t>cibellelevi, kdeenihan, siena, daniellepriano</t>
  </si>
  <si>
    <t>post de alguna sesion o trabajo y qtiqueta a los estilistas y artistas que lo han hecho. No se advierte de publi</t>
  </si>
  <si>
    <t>hollywoodreporter, shelbygoldstein, siena, jesushair, lorencanbymakeup, natjarv</t>
  </si>
  <si>
    <t xml:space="preserve">post de una sesion de foots para la revista hollywood reporter. Etiqueta a todo el equipo y el medio. </t>
  </si>
  <si>
    <t>cibellelevi, daniellepriano, kdeenihan, siena, thuybnguyen</t>
  </si>
  <si>
    <t>cibellelevi</t>
  </si>
  <si>
    <t>post de una sesion. Etiqueta a la artista</t>
  </si>
  <si>
    <t>post personal de un paisaje</t>
  </si>
  <si>
    <t>enews, peopleschoice, jummychoo, tiffanyandco, kdeeinhan, daniellepriano, thuybnguyen, siena, cibellelevi</t>
  </si>
  <si>
    <t>post de su outufit en la gala de premios Peoples choice awards. Etiqueta a sus estiistas y marca de vestido. No se advierte de publi</t>
  </si>
  <si>
    <t>enews, peopleschoice, kdeeinhan, daniellepriano, thuybnguyen, cibellelevi</t>
  </si>
  <si>
    <t>post de la preparacion para la gala de premios Peoples choice awards. Etiqueta a sus estiistas. No se advierte de publi</t>
  </si>
  <si>
    <t>jesushair, patrickta</t>
  </si>
  <si>
    <t>post selfie pero etiqeta al maquillador y peluqero. No se advierte de publi</t>
  </si>
  <si>
    <t>post personal en un lugar bonito</t>
  </si>
  <si>
    <t>jacktdphoto, shopaddisonrae</t>
  </si>
  <si>
    <t>post para anunciar nueva colección de su marca de moda. No se advierte de publi</t>
  </si>
  <si>
    <t>post para anunciar nuevo video en su canal cn el skater Tony Hawk</t>
  </si>
  <si>
    <t xml:space="preserve">post de carnavales con amigos suyos. No es publi. </t>
  </si>
  <si>
    <t>itembeauty, nikkideroest, jesushair</t>
  </si>
  <si>
    <t>post con presencia de marcas y estilistas etiquetados pero no se advierte de publi</t>
  </si>
  <si>
    <t>disney, americaneagle</t>
  </si>
  <si>
    <t>moda, cultura</t>
  </si>
  <si>
    <t xml:space="preserve">post publicitario identificado mediante #aepartner. Es un anuncio para la marca, por lo que claramente es publicidad. </t>
  </si>
  <si>
    <t>post personal disfrazada con su pareja</t>
  </si>
  <si>
    <t>post personal, para invitar a que se suscriban al canal de Youtube de su familia. Etiqueta a los familiares. Es publi de su propio canal. No se advierte de publi</t>
  </si>
  <si>
    <t>amangiri</t>
  </si>
  <si>
    <t>post recopilacion de un viaje. Etiqueta en una de ellas al complejo hotelero. No se advierte de publi</t>
  </si>
  <si>
    <t>bryant, muglerofficial</t>
  </si>
  <si>
    <t>post con presencia de marcas pero no se advierte de publi. Es para anunciar nuevo video en su canal</t>
  </si>
  <si>
    <t>americaneagle</t>
  </si>
  <si>
    <t>post publicitario. Identificado por "colaboracion pagada" en el apartado del lugar. Aparte el hashtag tambien indica que hay acuerdo entre marca e influencer #Aepartner</t>
  </si>
  <si>
    <t>ipsy</t>
  </si>
  <si>
    <t>bbmas, 1hotels, maisonvalentino, maraoszak, allanfance, mimicuttrell, bryant</t>
  </si>
  <si>
    <t>cultura, moda, viajes, personal</t>
  </si>
  <si>
    <t>post de la noche de gala de los billlboard music awards. Etiqueta a los premios y a los colaboradores, estilistas y marca del vestido. No se advierte de publi. En el texto da las gracias a los billboard</t>
  </si>
  <si>
    <t>post personal de su viaje a NY</t>
  </si>
  <si>
    <t xml:space="preserve">post para avisar de nuevo video en el canal. No se advierten marcas ni publi. </t>
  </si>
  <si>
    <t>dior</t>
  </si>
  <si>
    <t>post de sus vacaciones, etiqueta a Dior pero no se advierte de publicidad</t>
  </si>
  <si>
    <t>chanelofficial, rolex, bryant</t>
  </si>
  <si>
    <t>Categoría de marca (Moda, maquillaje, comida, automóviles, tecnología, viajes y ocio, cultura, estética, decoración, personal)</t>
  </si>
  <si>
    <t>post de su cumpleaños. Sale con su madre y la qtiwueta. Etiqueta a las marcas de su outfit pero no advierte de publi</t>
  </si>
  <si>
    <t>chaunlegend</t>
  </si>
  <si>
    <t>post personal de su cumpleaños. Por eso tantos comentarios. Etiqueta a al marca de uñas pero no adviete de publi</t>
  </si>
  <si>
    <t>post con presencia de marcas, publicitario, identificado mendiante #itemcofounder, su marc</t>
  </si>
  <si>
    <t>post de sus vacaciones con su madre. No se aprecian marcas. Personal.</t>
  </si>
  <si>
    <t>post personal. Sin embaargo se aprecia que el bikini que lleva es de channel por el logo. No etiqueta ni menciona la marca. No consideo que sea publicidad, no se advierte tampoco</t>
  </si>
  <si>
    <t xml:space="preserve">post personal, en un viaje, paisaje bonito. No se ven marcas ni se advierte de publi. </t>
  </si>
  <si>
    <t>*no se evidencia gran diferencia de repercusion o disminucion de interacciones en los posts publicitarios y los no publicitarios. La mayoria de ellos son de su propia marca. Hay varias ocasiones en las que no advierte de publi y etiqueta a grandes marcas de ropa</t>
  </si>
  <si>
    <t xml:space="preserve">en ese caso no creo que sea publi, sino que se etiqueta para mostrar que lleva ropa de marcas grandes, para el "postureo". </t>
  </si>
  <si>
    <t xml:space="preserve">los psots con presencia de marcas estan generalmente por debajo de la media de comentarios, en tornoa  los 10.000. </t>
  </si>
  <si>
    <t xml:space="preserve">creo que más que el carácter del post es el prpio contenido lo que más influye en a interaccion (fotos de su vida personal, privada, con su pareja o fotos más provocativas de ella). </t>
  </si>
  <si>
    <t>al menos advierte de publi en aquellas en las que son marcas que no es la suya. Las que salen marcas que no sea suya y no advieta de publi no creo que sean post publicitarios aunque haya presencia de marcas. Es mas por lo del postureo</t>
  </si>
  <si>
    <t xml:space="preserve">*solo 4 posts tienen la etiqueta que diferencia publicidad. No hace mucha publi, muchos posts son selfies. Sin embargo, si que es cierto que aquellas publicaciones </t>
  </si>
  <si>
    <t xml:space="preserve">en las que hay presencia de marcas y son aparentemente publicidad o las que lo son claramente, tienen menos likes y los comentarios también disminuyen; se quedan en torno a la media o por debajo de ella. </t>
  </si>
  <si>
    <t>De todas formas tiene una tasa de engagement bastante alta. Puede que sea porque es una joven adolescente y su publico es joven y más pequeños y participan mas en rrss</t>
  </si>
  <si>
    <t>dato del calclador de Markeitng Hub: 1,36%</t>
  </si>
  <si>
    <t>Dato del calculador Marketing hub: 3,09%</t>
  </si>
  <si>
    <t>Dato del calculador Marketing hub: 0,71%</t>
  </si>
  <si>
    <t>Dato del calculador Marketing hub: 6,10%</t>
  </si>
  <si>
    <t>Dato del calculador Marketing hub: 4,00</t>
  </si>
  <si>
    <t>Dato del calculador Marketing hub: 1,83%</t>
  </si>
  <si>
    <t>Dato del calculador Marketing hub: 6%</t>
  </si>
  <si>
    <t>Dato del calculador Marketing hub: 11,37%</t>
  </si>
  <si>
    <t>Dato del calculador Marketing hub: 7,84%</t>
  </si>
  <si>
    <t>madelinejones48, justiceforjulius, scottbudnick1, cecejonesdavis, sassyoulinc, nyakio, jummylaw25, smabreyrotenberg</t>
  </si>
  <si>
    <t>foto para apoyar una causa de una injusticia por la muerte de julius. Kim narra la historia de los hechos y menciona, etiqueta a la cuenta sobre la causa y a la familia del afectado</t>
  </si>
  <si>
    <t>post publicitaria identificado mendiante #sterppartnet. Ademas, es soteo, por lo que es considerado publi</t>
  </si>
  <si>
    <t xml:space="preserve">promedio visualizaciones: </t>
  </si>
  <si>
    <t>promedio visualizaciones</t>
  </si>
  <si>
    <t>promedio visual</t>
  </si>
  <si>
    <t>la fórmula que utilizaremos es: Media de comentarios + Media de seguidores / nº de seguidores x100</t>
  </si>
  <si>
    <t>Desves</t>
  </si>
  <si>
    <t>Likes norma</t>
  </si>
  <si>
    <t>ME GUSTA NORMALIZADO</t>
  </si>
  <si>
    <t>COMENTARIOS NORMALIZADOS</t>
  </si>
  <si>
    <t>COMENTARIO NORMALIZADO</t>
  </si>
  <si>
    <t>LIKES NORMALIZADOS</t>
  </si>
  <si>
    <t>ME GUSTA NORMALIZADOS</t>
  </si>
  <si>
    <t>COMENT NORMALIZADOS</t>
  </si>
  <si>
    <t>COMENT NORMALIZA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</si>
</sst>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mm/yyyy"/>
    <numFmt numFmtId="165" formatCode="_-* #,##0.000_-;\-* #,##0.000_-;_-* &quot;-&quot;??_-;_-@_-"/>
    <numFmt numFmtId="166" formatCode="0.000"/>
  </numFmts>
  <fonts count="9" x14ac:knownFonts="1">
    <font>
      <sz val="10"/>
      <color rgb="FF000000"/>
      <name val="Arial"/>
    </font>
    <font>
      <sz val="10"/>
      <name val="Arial"/>
    </font>
    <font>
      <sz val="11"/>
      <color rgb="FF000000"/>
      <name val="Calibri"/>
      <family val="2"/>
    </font>
    <font>
      <sz val="10"/>
      <color rgb="FF000000"/>
      <name val="Arial"/>
      <family val="2"/>
    </font>
    <font>
      <b/>
      <sz val="10"/>
      <color rgb="FF000000"/>
      <name val="Arial"/>
      <family val="2"/>
    </font>
    <font>
      <b/>
      <sz val="10"/>
      <name val="Arial"/>
      <family val="2"/>
    </font>
    <font>
      <sz val="10"/>
      <name val="Arial"/>
      <family val="2"/>
    </font>
    <font>
      <sz val="10"/>
      <color rgb="FF000000"/>
      <name val="Arial"/>
    </font>
    <font>
      <i/>
      <sz val="11"/>
      <color rgb="FF000000"/>
      <name val="Arial"/>
      <family val="2"/>
    </font>
  </fonts>
  <fills count="5">
    <fill>
      <patternFill patternType="none"/>
    </fill>
    <fill>
      <patternFill patternType="gray125"/>
    </fill>
    <fill>
      <patternFill patternType="solid">
        <fgColor rgb="FFFE9494"/>
        <bgColor indexed="64"/>
      </patternFill>
    </fill>
    <fill>
      <patternFill patternType="solid">
        <fgColor rgb="FF00B0F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7" fillId="0" borderId="0" applyFont="0" applyFill="0" applyBorder="0" applyAlignment="0" applyProtection="0"/>
    <xf numFmtId="43" fontId="7" fillId="0" borderId="0" applyFont="0" applyFill="0" applyBorder="0" applyAlignment="0" applyProtection="0"/>
  </cellStyleXfs>
  <cellXfs count="59">
    <xf numFmtId="0" fontId="0" fillId="0" borderId="0" xfId="0" applyFont="1" applyAlignment="1"/>
    <xf numFmtId="164" fontId="1" fillId="0" borderId="0" xfId="0" applyNumberFormat="1" applyFont="1" applyAlignment="1"/>
    <xf numFmtId="164" fontId="1" fillId="0" borderId="0" xfId="0" applyNumberFormat="1" applyFont="1"/>
    <xf numFmtId="0" fontId="0" fillId="0" borderId="0" xfId="0" applyFont="1" applyAlignment="1">
      <alignment wrapText="1"/>
    </xf>
    <xf numFmtId="0" fontId="3" fillId="0" borderId="0" xfId="0" applyFont="1" applyAlignment="1">
      <alignment wrapText="1"/>
    </xf>
    <xf numFmtId="0" fontId="2" fillId="0" borderId="0" xfId="0" applyFont="1" applyAlignment="1">
      <alignment wrapText="1"/>
    </xf>
    <xf numFmtId="0" fontId="4" fillId="0" borderId="0" xfId="0" applyFont="1" applyAlignment="1">
      <alignment wrapText="1"/>
    </xf>
    <xf numFmtId="0" fontId="3" fillId="0" borderId="1" xfId="0" applyFont="1" applyBorder="1" applyAlignment="1">
      <alignment wrapText="1"/>
    </xf>
    <xf numFmtId="9" fontId="0" fillId="0" borderId="1" xfId="0" applyNumberFormat="1" applyFont="1" applyBorder="1" applyAlignment="1">
      <alignment wrapText="1"/>
    </xf>
    <xf numFmtId="10" fontId="0" fillId="0" borderId="1" xfId="0" applyNumberFormat="1" applyFont="1" applyBorder="1" applyAlignment="1">
      <alignment wrapText="1"/>
    </xf>
    <xf numFmtId="0" fontId="4" fillId="0" borderId="1" xfId="0" applyFont="1" applyBorder="1" applyAlignment="1">
      <alignment wrapText="1"/>
    </xf>
    <xf numFmtId="3" fontId="0" fillId="0" borderId="0" xfId="0" applyNumberFormat="1" applyFont="1" applyAlignment="1"/>
    <xf numFmtId="0" fontId="5" fillId="0" borderId="0" xfId="0" applyFont="1" applyAlignment="1"/>
    <xf numFmtId="0" fontId="3" fillId="0" borderId="0" xfId="0" applyFont="1" applyAlignment="1"/>
    <xf numFmtId="0" fontId="4" fillId="0" borderId="0" xfId="0" applyFont="1" applyAlignment="1"/>
    <xf numFmtId="0" fontId="5" fillId="0" borderId="0" xfId="0" applyFont="1" applyAlignment="1"/>
    <xf numFmtId="164" fontId="5" fillId="0" borderId="0" xfId="0" applyNumberFormat="1" applyFont="1" applyAlignment="1"/>
    <xf numFmtId="164" fontId="6" fillId="0" borderId="0" xfId="0" applyNumberFormat="1" applyFont="1"/>
    <xf numFmtId="1" fontId="0" fillId="2" borderId="0" xfId="0" applyNumberFormat="1" applyFont="1" applyFill="1" applyAlignment="1"/>
    <xf numFmtId="3" fontId="0" fillId="2" borderId="0" xfId="0" applyNumberFormat="1" applyFont="1" applyFill="1" applyAlignment="1"/>
    <xf numFmtId="9" fontId="0" fillId="2" borderId="0" xfId="1" applyFont="1" applyFill="1" applyAlignment="1"/>
    <xf numFmtId="14" fontId="0" fillId="0" borderId="0" xfId="0" applyNumberFormat="1" applyFont="1" applyAlignment="1"/>
    <xf numFmtId="0" fontId="5" fillId="0" borderId="0" xfId="0" applyFont="1" applyAlignment="1"/>
    <xf numFmtId="14" fontId="3" fillId="0" borderId="0" xfId="0" applyNumberFormat="1" applyFont="1" applyAlignment="1"/>
    <xf numFmtId="0" fontId="8" fillId="0" borderId="0" xfId="0" applyFont="1" applyAlignment="1"/>
    <xf numFmtId="0" fontId="3" fillId="0" borderId="0" xfId="0" quotePrefix="1" applyFont="1" applyAlignment="1"/>
    <xf numFmtId="165" fontId="0" fillId="2" borderId="0" xfId="2" applyNumberFormat="1" applyFont="1" applyFill="1" applyAlignment="1"/>
    <xf numFmtId="0" fontId="5" fillId="0" borderId="0" xfId="0" applyFont="1" applyAlignment="1"/>
    <xf numFmtId="0" fontId="0" fillId="0" borderId="0" xfId="0" applyFont="1" applyFill="1" applyAlignment="1"/>
    <xf numFmtId="3" fontId="0" fillId="0" borderId="0" xfId="0" applyNumberFormat="1" applyFont="1" applyFill="1" applyAlignment="1"/>
    <xf numFmtId="2" fontId="0" fillId="2" borderId="0" xfId="0" applyNumberFormat="1" applyFont="1" applyFill="1" applyAlignment="1"/>
    <xf numFmtId="0" fontId="0" fillId="2" borderId="0" xfId="0" applyFont="1" applyFill="1" applyAlignment="1"/>
    <xf numFmtId="1" fontId="0" fillId="0" borderId="0" xfId="0" applyNumberFormat="1" applyFont="1" applyAlignment="1"/>
    <xf numFmtId="0" fontId="5" fillId="0" borderId="0" xfId="0" applyFont="1" applyAlignment="1"/>
    <xf numFmtId="9" fontId="0" fillId="0" borderId="0" xfId="1" applyFont="1" applyAlignment="1"/>
    <xf numFmtId="166" fontId="0" fillId="2" borderId="0" xfId="0" applyNumberFormat="1" applyFont="1" applyFill="1" applyAlignment="1"/>
    <xf numFmtId="0" fontId="5" fillId="0" borderId="0" xfId="0" applyFont="1" applyAlignment="1"/>
    <xf numFmtId="0" fontId="5" fillId="0" borderId="0" xfId="0" applyFont="1" applyAlignment="1"/>
    <xf numFmtId="0" fontId="5" fillId="0" borderId="0" xfId="0" applyFont="1" applyAlignment="1"/>
    <xf numFmtId="0" fontId="0" fillId="0" borderId="0" xfId="0" quotePrefix="1" applyFont="1" applyAlignment="1"/>
    <xf numFmtId="166" fontId="0" fillId="0" borderId="0" xfId="0" applyNumberFormat="1" applyFont="1" applyAlignment="1"/>
    <xf numFmtId="0" fontId="5" fillId="0" borderId="0" xfId="0" applyFont="1" applyAlignment="1"/>
    <xf numFmtId="1" fontId="0" fillId="0" borderId="0" xfId="0" applyNumberFormat="1" applyFont="1" applyFill="1" applyAlignment="1"/>
    <xf numFmtId="0" fontId="5" fillId="0" borderId="0" xfId="0" applyFont="1" applyAlignment="1"/>
    <xf numFmtId="43" fontId="0" fillId="2" borderId="0" xfId="2" applyFont="1" applyFill="1" applyAlignment="1"/>
    <xf numFmtId="9" fontId="0" fillId="2" borderId="0" xfId="0" applyNumberFormat="1" applyFont="1" applyFill="1" applyAlignment="1"/>
    <xf numFmtId="14" fontId="6" fillId="0" borderId="0" xfId="0" applyNumberFormat="1" applyFont="1" applyFill="1" applyAlignment="1"/>
    <xf numFmtId="0" fontId="6" fillId="0" borderId="0" xfId="0" applyFont="1" applyFill="1" applyAlignment="1"/>
    <xf numFmtId="3" fontId="6" fillId="0" borderId="0" xfId="0" applyNumberFormat="1" applyFont="1" applyFill="1" applyAlignment="1"/>
    <xf numFmtId="3" fontId="3" fillId="0" borderId="0" xfId="0" applyNumberFormat="1" applyFont="1" applyAlignment="1"/>
    <xf numFmtId="1" fontId="4" fillId="0" borderId="0" xfId="0" applyNumberFormat="1" applyFont="1" applyAlignment="1"/>
    <xf numFmtId="0" fontId="5" fillId="0" borderId="0" xfId="0" applyFont="1"/>
    <xf numFmtId="0" fontId="5" fillId="0" borderId="0" xfId="0" applyFont="1" applyAlignment="1"/>
    <xf numFmtId="0" fontId="5" fillId="0" borderId="0" xfId="0" applyFont="1" applyAlignment="1"/>
    <xf numFmtId="2" fontId="0" fillId="0" borderId="0" xfId="0" applyNumberFormat="1" applyFont="1" applyAlignment="1"/>
    <xf numFmtId="4" fontId="0" fillId="0" borderId="0" xfId="0" applyNumberFormat="1" applyFont="1" applyAlignment="1"/>
    <xf numFmtId="0" fontId="5" fillId="3" borderId="0" xfId="0" applyFont="1" applyFill="1" applyAlignment="1"/>
    <xf numFmtId="0" fontId="5" fillId="4" borderId="0" xfId="0" applyFont="1" applyFill="1" applyAlignment="1"/>
    <xf numFmtId="0" fontId="5" fillId="0" borderId="0" xfId="0" applyFont="1" applyAlignment="1"/>
  </cellXfs>
  <cellStyles count="3">
    <cellStyle name="Millares" xfId="2" builtinId="3"/>
    <cellStyle name="Normal" xfId="0" builtinId="0"/>
    <cellStyle name="Porcentaje" xfId="1" builtinId="5"/>
  </cellStyles>
  <dxfs count="1">
    <dxf>
      <fill>
        <patternFill patternType="solid">
          <fgColor rgb="FFB7E1CD"/>
          <bgColor rgb="FFB7E1CD"/>
        </patternFill>
      </fill>
    </dxf>
  </dxfs>
  <tableStyles count="0" defaultTableStyle="TableStyleMedium2" defaultPivotStyle="PivotStyleLight16"/>
  <colors>
    <mruColors>
      <color rgb="FFFE9494"/>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sheetPr>
  <dimension ref="A1:AJ1000"/>
  <sheetViews>
    <sheetView topLeftCell="AI1" zoomScale="70" zoomScaleNormal="70" workbookViewId="0">
      <selection activeCell="K54" sqref="K54"/>
    </sheetView>
  </sheetViews>
  <sheetFormatPr baseColWidth="10" defaultColWidth="14.453125" defaultRowHeight="15.75" customHeight="1" x14ac:dyDescent="0.25"/>
  <cols>
    <col min="1" max="1" width="17" customWidth="1"/>
    <col min="4" max="4" width="17.453125" customWidth="1"/>
    <col min="5" max="6" width="22.36328125" customWidth="1"/>
    <col min="7" max="7" width="22.453125" customWidth="1"/>
    <col min="8" max="8" width="32" customWidth="1"/>
    <col min="9" max="9" width="34.36328125" customWidth="1"/>
    <col min="10" max="10" width="40.453125" customWidth="1"/>
    <col min="11" max="12" width="19.81640625" customWidth="1"/>
    <col min="13" max="13" width="24.453125" customWidth="1"/>
    <col min="14" max="14" width="19.26953125" customWidth="1"/>
    <col min="15" max="15" width="31.1796875" customWidth="1"/>
    <col min="16" max="16" width="29.36328125" customWidth="1"/>
    <col min="17" max="17" width="34" customWidth="1"/>
    <col min="18" max="18" width="36.36328125" customWidth="1"/>
    <col min="19" max="19" width="17.7265625" customWidth="1"/>
    <col min="20" max="20" width="12.36328125" customWidth="1"/>
    <col min="21" max="21" width="11" customWidth="1"/>
    <col min="22" max="22" width="20.54296875" customWidth="1"/>
    <col min="23" max="23" width="20.36328125" customWidth="1"/>
    <col min="33" max="33" width="20.36328125" customWidth="1"/>
    <col min="35" max="35" width="34.90625" customWidth="1"/>
  </cols>
  <sheetData>
    <row r="1" spans="1:36" ht="15.75" customHeight="1" x14ac:dyDescent="0.3">
      <c r="A1" s="16" t="s">
        <v>0</v>
      </c>
      <c r="B1" s="16" t="s">
        <v>1</v>
      </c>
      <c r="C1" s="12" t="s">
        <v>14</v>
      </c>
      <c r="D1" s="56" t="s">
        <v>874</v>
      </c>
      <c r="E1" s="12" t="s">
        <v>2</v>
      </c>
      <c r="F1" s="57" t="s">
        <v>872</v>
      </c>
      <c r="G1" s="12" t="s">
        <v>3</v>
      </c>
      <c r="H1" s="12" t="s">
        <v>4</v>
      </c>
      <c r="I1" s="12" t="s">
        <v>5</v>
      </c>
      <c r="J1" s="12" t="s">
        <v>18</v>
      </c>
      <c r="K1" s="12" t="s">
        <v>15</v>
      </c>
      <c r="L1" s="12" t="s">
        <v>6</v>
      </c>
      <c r="M1" s="12" t="s">
        <v>7</v>
      </c>
      <c r="N1" s="12" t="s">
        <v>8</v>
      </c>
      <c r="O1" s="12" t="s">
        <v>9</v>
      </c>
      <c r="P1" s="12" t="s">
        <v>10</v>
      </c>
      <c r="Q1" s="12" t="s">
        <v>11</v>
      </c>
      <c r="R1" s="12" t="s">
        <v>19</v>
      </c>
      <c r="S1" s="12" t="s">
        <v>20</v>
      </c>
      <c r="T1" s="12" t="s">
        <v>12</v>
      </c>
      <c r="U1" s="12" t="s">
        <v>16</v>
      </c>
      <c r="V1" s="12" t="s">
        <v>17</v>
      </c>
      <c r="W1" s="12" t="s">
        <v>21</v>
      </c>
      <c r="X1" s="12" t="s">
        <v>22</v>
      </c>
      <c r="Y1" s="12" t="s">
        <v>23</v>
      </c>
      <c r="Z1" s="12" t="s">
        <v>24</v>
      </c>
      <c r="AA1" s="12" t="s">
        <v>25</v>
      </c>
      <c r="AB1" s="12" t="s">
        <v>26</v>
      </c>
      <c r="AC1" s="12" t="s">
        <v>27</v>
      </c>
      <c r="AD1" s="12" t="s">
        <v>68</v>
      </c>
      <c r="AE1" s="58" t="s">
        <v>118</v>
      </c>
      <c r="AF1" s="58"/>
      <c r="AG1" s="14" t="s">
        <v>120</v>
      </c>
      <c r="AH1" s="12" t="s">
        <v>121</v>
      </c>
      <c r="AI1" s="12" t="s">
        <v>192</v>
      </c>
      <c r="AJ1" s="12" t="s">
        <v>13</v>
      </c>
    </row>
    <row r="2" spans="1:36" ht="15.75" hidden="1" customHeight="1" x14ac:dyDescent="0.25">
      <c r="A2" s="1">
        <v>44222</v>
      </c>
      <c r="B2" s="2">
        <v>44196</v>
      </c>
      <c r="C2">
        <v>2</v>
      </c>
      <c r="D2" s="54">
        <f>E2/$AG$2</f>
        <v>1.5743387323624156</v>
      </c>
      <c r="E2">
        <v>694</v>
      </c>
      <c r="F2" s="54">
        <f>G2/$AH$2</f>
        <v>1.7442563727548819</v>
      </c>
      <c r="G2" s="11">
        <v>107573</v>
      </c>
      <c r="I2">
        <v>0</v>
      </c>
      <c r="J2">
        <v>0</v>
      </c>
      <c r="K2">
        <v>0</v>
      </c>
      <c r="L2">
        <v>0</v>
      </c>
      <c r="M2">
        <v>0</v>
      </c>
      <c r="N2">
        <v>0</v>
      </c>
      <c r="O2">
        <v>0</v>
      </c>
      <c r="P2">
        <v>0</v>
      </c>
      <c r="Q2">
        <v>0</v>
      </c>
      <c r="R2">
        <v>0</v>
      </c>
      <c r="S2">
        <v>1</v>
      </c>
      <c r="T2">
        <v>1</v>
      </c>
      <c r="U2">
        <v>0</v>
      </c>
      <c r="W2" t="s">
        <v>92</v>
      </c>
      <c r="X2">
        <v>0</v>
      </c>
      <c r="Y2">
        <v>1</v>
      </c>
      <c r="Z2">
        <v>0</v>
      </c>
      <c r="AA2">
        <v>0</v>
      </c>
      <c r="AB2">
        <v>0</v>
      </c>
      <c r="AC2">
        <v>0</v>
      </c>
      <c r="AG2" s="18">
        <f>AVERAGE(E2:E51)</f>
        <v>440.82</v>
      </c>
      <c r="AH2" s="19">
        <f xml:space="preserve"> AVERAGE(G2:G51)</f>
        <v>61672.7</v>
      </c>
      <c r="AI2" s="20">
        <f>(AG2+AH2)/3400000</f>
        <v>1.8268682352941174E-2</v>
      </c>
      <c r="AJ2" t="s">
        <v>85</v>
      </c>
    </row>
    <row r="3" spans="1:36" ht="15.75" hidden="1" customHeight="1" x14ac:dyDescent="0.25">
      <c r="A3" s="2">
        <v>44222</v>
      </c>
      <c r="B3" s="2">
        <v>44195</v>
      </c>
      <c r="C3">
        <v>2</v>
      </c>
      <c r="D3" s="54">
        <f t="shared" ref="D3:D51" si="0">E3/$AG$2</f>
        <v>0.38564493444036113</v>
      </c>
      <c r="E3">
        <v>170</v>
      </c>
      <c r="F3" s="54">
        <f t="shared" ref="F3:F51" si="1">G3/$AH$2</f>
        <v>0.56049110870774266</v>
      </c>
      <c r="G3" s="11">
        <v>34567</v>
      </c>
      <c r="I3">
        <v>1</v>
      </c>
      <c r="J3">
        <v>0</v>
      </c>
      <c r="K3">
        <v>0</v>
      </c>
      <c r="L3">
        <v>0</v>
      </c>
      <c r="M3">
        <v>1</v>
      </c>
      <c r="N3">
        <v>0</v>
      </c>
      <c r="O3">
        <v>0</v>
      </c>
      <c r="P3">
        <v>0</v>
      </c>
      <c r="Q3">
        <v>0</v>
      </c>
      <c r="R3">
        <v>0</v>
      </c>
      <c r="S3">
        <v>0</v>
      </c>
      <c r="T3">
        <v>0</v>
      </c>
      <c r="U3">
        <v>1</v>
      </c>
      <c r="V3" t="s">
        <v>86</v>
      </c>
      <c r="W3" t="s">
        <v>92</v>
      </c>
      <c r="X3">
        <v>1</v>
      </c>
      <c r="Y3">
        <v>0</v>
      </c>
      <c r="Z3">
        <v>0</v>
      </c>
      <c r="AA3">
        <v>0</v>
      </c>
      <c r="AB3">
        <v>0</v>
      </c>
      <c r="AC3">
        <v>0</v>
      </c>
      <c r="AD3" t="s">
        <v>87</v>
      </c>
      <c r="AE3" s="13" t="s">
        <v>88</v>
      </c>
      <c r="AI3" s="26">
        <f>(AG2+AH2)/3400000</f>
        <v>1.8268682352941174E-2</v>
      </c>
      <c r="AJ3" t="s">
        <v>89</v>
      </c>
    </row>
    <row r="4" spans="1:36" ht="15.75" hidden="1" customHeight="1" x14ac:dyDescent="0.25">
      <c r="A4" s="2">
        <v>44223</v>
      </c>
      <c r="B4" s="2">
        <v>44195</v>
      </c>
      <c r="C4">
        <v>2</v>
      </c>
      <c r="D4" s="54">
        <f t="shared" si="0"/>
        <v>0.4287464271131074</v>
      </c>
      <c r="E4">
        <v>189</v>
      </c>
      <c r="F4" s="54">
        <f t="shared" si="1"/>
        <v>0.33732915860664442</v>
      </c>
      <c r="G4" s="11">
        <v>20804</v>
      </c>
      <c r="I4">
        <v>1</v>
      </c>
      <c r="J4">
        <v>0</v>
      </c>
      <c r="K4">
        <v>0</v>
      </c>
      <c r="L4">
        <v>0</v>
      </c>
      <c r="M4">
        <v>1</v>
      </c>
      <c r="N4">
        <v>1</v>
      </c>
      <c r="O4">
        <v>0</v>
      </c>
      <c r="P4">
        <v>0</v>
      </c>
      <c r="Q4">
        <v>0</v>
      </c>
      <c r="R4">
        <v>0</v>
      </c>
      <c r="S4">
        <v>0</v>
      </c>
      <c r="T4">
        <v>0</v>
      </c>
      <c r="U4">
        <v>1</v>
      </c>
      <c r="V4" t="s">
        <v>91</v>
      </c>
      <c r="W4" t="s">
        <v>92</v>
      </c>
      <c r="X4">
        <v>1</v>
      </c>
      <c r="Y4">
        <v>0</v>
      </c>
      <c r="Z4">
        <v>0</v>
      </c>
      <c r="AA4">
        <v>0</v>
      </c>
      <c r="AB4">
        <v>0</v>
      </c>
      <c r="AC4">
        <v>0</v>
      </c>
      <c r="AD4" t="s">
        <v>93</v>
      </c>
      <c r="AE4" s="13" t="s">
        <v>94</v>
      </c>
      <c r="AJ4" t="s">
        <v>90</v>
      </c>
    </row>
    <row r="5" spans="1:36" ht="15.75" hidden="1" customHeight="1" x14ac:dyDescent="0.25">
      <c r="A5" s="2">
        <v>44223</v>
      </c>
      <c r="B5" s="2">
        <v>44194</v>
      </c>
      <c r="C5">
        <v>1</v>
      </c>
      <c r="D5" s="54">
        <f t="shared" si="0"/>
        <v>0.3017104487092237</v>
      </c>
      <c r="E5">
        <v>133</v>
      </c>
      <c r="F5" s="54">
        <f t="shared" si="1"/>
        <v>0.61662615711652002</v>
      </c>
      <c r="G5" s="11">
        <v>38029</v>
      </c>
      <c r="I5">
        <v>1</v>
      </c>
      <c r="J5">
        <v>0</v>
      </c>
      <c r="K5">
        <v>0</v>
      </c>
      <c r="L5">
        <v>0</v>
      </c>
      <c r="M5">
        <v>1</v>
      </c>
      <c r="N5">
        <v>0</v>
      </c>
      <c r="O5">
        <v>0</v>
      </c>
      <c r="P5">
        <v>0</v>
      </c>
      <c r="Q5">
        <v>0</v>
      </c>
      <c r="R5">
        <v>0</v>
      </c>
      <c r="S5">
        <v>0</v>
      </c>
      <c r="T5">
        <v>0</v>
      </c>
      <c r="U5">
        <v>2</v>
      </c>
      <c r="V5" t="s">
        <v>95</v>
      </c>
      <c r="W5" t="s">
        <v>92</v>
      </c>
      <c r="X5">
        <v>1</v>
      </c>
      <c r="Y5">
        <v>0</v>
      </c>
      <c r="Z5">
        <v>0</v>
      </c>
      <c r="AA5">
        <v>0</v>
      </c>
      <c r="AB5">
        <v>0</v>
      </c>
      <c r="AC5">
        <v>0</v>
      </c>
      <c r="AD5" t="s">
        <v>96</v>
      </c>
      <c r="AE5" s="13" t="s">
        <v>116</v>
      </c>
      <c r="AI5" t="s">
        <v>851</v>
      </c>
      <c r="AJ5" t="s">
        <v>97</v>
      </c>
    </row>
    <row r="6" spans="1:36" ht="15.75" hidden="1" customHeight="1" x14ac:dyDescent="0.25">
      <c r="A6" s="2">
        <v>44223</v>
      </c>
      <c r="B6" s="2">
        <v>44193</v>
      </c>
      <c r="C6">
        <v>1</v>
      </c>
      <c r="D6" s="54">
        <f t="shared" si="0"/>
        <v>0.66693888662038925</v>
      </c>
      <c r="E6">
        <v>294</v>
      </c>
      <c r="F6" s="54">
        <f t="shared" si="1"/>
        <v>1.2232965315285369</v>
      </c>
      <c r="G6" s="11">
        <v>75444</v>
      </c>
      <c r="I6">
        <v>0</v>
      </c>
      <c r="J6">
        <v>0</v>
      </c>
      <c r="K6">
        <v>0</v>
      </c>
      <c r="L6">
        <v>0</v>
      </c>
      <c r="M6">
        <v>0</v>
      </c>
      <c r="N6">
        <v>0</v>
      </c>
      <c r="O6">
        <v>0</v>
      </c>
      <c r="P6">
        <v>0</v>
      </c>
      <c r="Q6">
        <v>0</v>
      </c>
      <c r="R6">
        <v>0</v>
      </c>
      <c r="S6">
        <v>0</v>
      </c>
      <c r="T6">
        <v>0</v>
      </c>
      <c r="U6">
        <v>0</v>
      </c>
      <c r="W6" t="s">
        <v>92</v>
      </c>
      <c r="X6">
        <v>1</v>
      </c>
      <c r="Y6">
        <v>0</v>
      </c>
      <c r="Z6">
        <v>0</v>
      </c>
      <c r="AA6">
        <v>0</v>
      </c>
      <c r="AB6">
        <v>0</v>
      </c>
      <c r="AC6">
        <v>0</v>
      </c>
      <c r="AJ6" t="s">
        <v>98</v>
      </c>
    </row>
    <row r="7" spans="1:36" ht="15.75" hidden="1" customHeight="1" x14ac:dyDescent="0.25">
      <c r="A7" s="2">
        <v>44224</v>
      </c>
      <c r="B7" s="2">
        <v>44192</v>
      </c>
      <c r="C7">
        <v>2</v>
      </c>
      <c r="D7" s="54">
        <f t="shared" si="0"/>
        <v>1.1932307971507645</v>
      </c>
      <c r="E7">
        <v>526</v>
      </c>
      <c r="F7" s="54">
        <f t="shared" si="1"/>
        <v>1.996993807632875</v>
      </c>
      <c r="G7" s="11">
        <v>123160</v>
      </c>
      <c r="I7">
        <v>0</v>
      </c>
      <c r="J7">
        <v>0</v>
      </c>
      <c r="K7">
        <v>0</v>
      </c>
      <c r="L7">
        <v>0</v>
      </c>
      <c r="M7">
        <v>0</v>
      </c>
      <c r="N7">
        <v>0</v>
      </c>
      <c r="O7">
        <v>0</v>
      </c>
      <c r="P7">
        <v>0</v>
      </c>
      <c r="Q7">
        <v>0</v>
      </c>
      <c r="R7">
        <v>0</v>
      </c>
      <c r="S7">
        <v>0</v>
      </c>
      <c r="T7">
        <v>0</v>
      </c>
      <c r="U7">
        <v>0</v>
      </c>
      <c r="W7" t="s">
        <v>92</v>
      </c>
      <c r="X7">
        <v>1</v>
      </c>
      <c r="Y7">
        <v>1</v>
      </c>
      <c r="Z7">
        <v>0</v>
      </c>
      <c r="AA7">
        <v>0</v>
      </c>
      <c r="AB7">
        <v>0</v>
      </c>
      <c r="AC7">
        <v>0</v>
      </c>
      <c r="AJ7" s="13" t="s">
        <v>99</v>
      </c>
    </row>
    <row r="8" spans="1:36" ht="15.75" hidden="1" customHeight="1" x14ac:dyDescent="0.25">
      <c r="A8" s="2">
        <v>44224</v>
      </c>
      <c r="B8" s="2">
        <v>44190</v>
      </c>
      <c r="C8">
        <v>1</v>
      </c>
      <c r="D8" s="54">
        <f t="shared" si="0"/>
        <v>1.4087382605144958</v>
      </c>
      <c r="E8">
        <v>621</v>
      </c>
      <c r="F8" s="54">
        <f t="shared" si="1"/>
        <v>1.4069272141482374</v>
      </c>
      <c r="G8" s="11">
        <v>86769</v>
      </c>
      <c r="I8" s="13">
        <v>0</v>
      </c>
      <c r="J8" s="13">
        <v>0</v>
      </c>
      <c r="K8" s="13">
        <v>0</v>
      </c>
      <c r="L8" s="13">
        <v>0</v>
      </c>
      <c r="M8" s="13">
        <v>0</v>
      </c>
      <c r="N8" s="13">
        <v>0</v>
      </c>
      <c r="O8" s="13">
        <v>0</v>
      </c>
      <c r="P8" s="13">
        <v>0</v>
      </c>
      <c r="Q8" s="13">
        <v>0</v>
      </c>
      <c r="R8" s="13">
        <v>0</v>
      </c>
      <c r="S8" s="13">
        <v>0</v>
      </c>
      <c r="T8" s="13">
        <v>0</v>
      </c>
      <c r="U8" s="13">
        <v>0</v>
      </c>
      <c r="V8" s="13"/>
      <c r="W8" s="13" t="s">
        <v>92</v>
      </c>
      <c r="X8" s="13">
        <v>1</v>
      </c>
      <c r="Y8" s="13">
        <v>0</v>
      </c>
      <c r="Z8" s="13">
        <v>0</v>
      </c>
      <c r="AA8" s="13">
        <v>0</v>
      </c>
      <c r="AB8" s="13">
        <v>0</v>
      </c>
      <c r="AC8" s="13">
        <v>0</v>
      </c>
      <c r="AJ8" s="13" t="s">
        <v>103</v>
      </c>
    </row>
    <row r="9" spans="1:36" ht="15.75" hidden="1" customHeight="1" x14ac:dyDescent="0.25">
      <c r="A9" s="2">
        <v>44224</v>
      </c>
      <c r="B9" s="2">
        <v>44190</v>
      </c>
      <c r="C9">
        <v>3</v>
      </c>
      <c r="D9" s="54">
        <f t="shared" si="0"/>
        <v>1.2544802867383513</v>
      </c>
      <c r="E9">
        <v>553</v>
      </c>
      <c r="F9" s="54">
        <f t="shared" si="1"/>
        <v>0.61977179530002746</v>
      </c>
      <c r="G9" s="11">
        <v>38223</v>
      </c>
      <c r="H9" s="11">
        <v>610841</v>
      </c>
      <c r="I9" s="13">
        <v>1</v>
      </c>
      <c r="J9" s="13">
        <v>0</v>
      </c>
      <c r="K9" s="13">
        <v>0</v>
      </c>
      <c r="L9" s="13">
        <v>0</v>
      </c>
      <c r="M9" s="13">
        <v>0</v>
      </c>
      <c r="N9" s="13">
        <v>0</v>
      </c>
      <c r="O9" s="13">
        <v>0</v>
      </c>
      <c r="P9" s="13">
        <v>0</v>
      </c>
      <c r="Q9" s="13">
        <v>0</v>
      </c>
      <c r="R9" s="13">
        <v>0</v>
      </c>
      <c r="S9" s="13">
        <v>1</v>
      </c>
      <c r="T9" s="13">
        <v>0</v>
      </c>
      <c r="U9" s="13">
        <v>0</v>
      </c>
      <c r="V9" s="13" t="s">
        <v>100</v>
      </c>
      <c r="W9" s="13">
        <v>1</v>
      </c>
      <c r="X9" s="13">
        <v>0</v>
      </c>
      <c r="Y9" s="13">
        <v>0</v>
      </c>
      <c r="Z9" s="13">
        <v>0</v>
      </c>
      <c r="AA9" s="13">
        <v>0</v>
      </c>
      <c r="AB9" s="13">
        <v>1</v>
      </c>
      <c r="AC9" s="13">
        <v>0</v>
      </c>
      <c r="AD9" s="13" t="s">
        <v>87</v>
      </c>
      <c r="AE9" s="13" t="s">
        <v>101</v>
      </c>
      <c r="AJ9" s="13" t="s">
        <v>102</v>
      </c>
    </row>
    <row r="10" spans="1:36" ht="15.75" hidden="1" customHeight="1" x14ac:dyDescent="0.25">
      <c r="A10" s="2">
        <v>44224</v>
      </c>
      <c r="B10" s="2">
        <v>44188</v>
      </c>
      <c r="C10">
        <v>2</v>
      </c>
      <c r="D10" s="54">
        <f t="shared" si="0"/>
        <v>0.24272945873599203</v>
      </c>
      <c r="E10">
        <v>107</v>
      </c>
      <c r="F10" s="54">
        <f t="shared" si="1"/>
        <v>0.50326968010156847</v>
      </c>
      <c r="G10" s="11">
        <v>31038</v>
      </c>
      <c r="I10" s="13">
        <v>1</v>
      </c>
      <c r="J10" s="13">
        <v>0</v>
      </c>
      <c r="K10" s="13">
        <v>0</v>
      </c>
      <c r="L10" s="13">
        <v>0</v>
      </c>
      <c r="M10" s="13">
        <v>1</v>
      </c>
      <c r="N10" s="13">
        <v>0</v>
      </c>
      <c r="O10" s="13">
        <v>0</v>
      </c>
      <c r="P10" s="13">
        <v>0</v>
      </c>
      <c r="Q10" s="13">
        <v>0</v>
      </c>
      <c r="R10" s="13">
        <v>0</v>
      </c>
      <c r="S10" s="13">
        <v>0</v>
      </c>
      <c r="T10" s="13">
        <v>0</v>
      </c>
      <c r="U10" s="13">
        <v>0</v>
      </c>
      <c r="V10" s="13" t="s">
        <v>104</v>
      </c>
      <c r="W10" s="13" t="s">
        <v>92</v>
      </c>
      <c r="X10" s="13">
        <v>1</v>
      </c>
      <c r="Y10" s="13">
        <v>0</v>
      </c>
      <c r="Z10" s="13">
        <v>0</v>
      </c>
      <c r="AA10" s="13">
        <v>0</v>
      </c>
      <c r="AB10" s="13">
        <v>0</v>
      </c>
      <c r="AC10" s="13">
        <v>0</v>
      </c>
      <c r="AD10" s="13" t="s">
        <v>96</v>
      </c>
      <c r="AE10" s="13" t="s">
        <v>116</v>
      </c>
      <c r="AJ10" s="13" t="s">
        <v>105</v>
      </c>
    </row>
    <row r="11" spans="1:36" ht="15.75" customHeight="1" x14ac:dyDescent="0.25">
      <c r="A11" s="2">
        <v>44224</v>
      </c>
      <c r="B11" s="2">
        <v>44187</v>
      </c>
      <c r="C11">
        <v>2</v>
      </c>
      <c r="D11" s="54">
        <f t="shared" si="0"/>
        <v>0.56031940474570119</v>
      </c>
      <c r="E11">
        <v>247</v>
      </c>
      <c r="F11" s="54">
        <f t="shared" si="1"/>
        <v>0.890945264274144</v>
      </c>
      <c r="G11" s="11">
        <v>54947</v>
      </c>
      <c r="I11" s="13">
        <v>1</v>
      </c>
      <c r="J11" s="13">
        <v>1</v>
      </c>
      <c r="K11" s="13">
        <v>1</v>
      </c>
      <c r="L11" s="13">
        <v>0</v>
      </c>
      <c r="M11" s="13">
        <v>1</v>
      </c>
      <c r="N11" s="13">
        <v>1</v>
      </c>
      <c r="O11" s="13">
        <v>0</v>
      </c>
      <c r="P11" s="13">
        <v>0</v>
      </c>
      <c r="Q11" s="13">
        <v>0</v>
      </c>
      <c r="R11" s="13">
        <v>0</v>
      </c>
      <c r="S11" s="13">
        <v>0</v>
      </c>
      <c r="T11" s="13">
        <v>0</v>
      </c>
      <c r="U11" s="13">
        <v>2</v>
      </c>
      <c r="V11" s="13" t="s">
        <v>106</v>
      </c>
      <c r="W11" s="13">
        <v>1</v>
      </c>
      <c r="X11" s="13">
        <v>1</v>
      </c>
      <c r="Y11" s="13">
        <v>0</v>
      </c>
      <c r="Z11" s="13">
        <v>0</v>
      </c>
      <c r="AA11" s="13">
        <v>0</v>
      </c>
      <c r="AB11" s="13">
        <v>0</v>
      </c>
      <c r="AC11" s="13">
        <v>0</v>
      </c>
      <c r="AD11" s="13" t="s">
        <v>96</v>
      </c>
      <c r="AE11" s="13" t="s">
        <v>116</v>
      </c>
      <c r="AJ11" s="13" t="s">
        <v>107</v>
      </c>
    </row>
    <row r="12" spans="1:36" ht="15.75" hidden="1" customHeight="1" x14ac:dyDescent="0.25">
      <c r="A12" s="2">
        <v>44224</v>
      </c>
      <c r="B12" s="2">
        <v>44186</v>
      </c>
      <c r="C12">
        <v>1</v>
      </c>
      <c r="D12" s="54">
        <f t="shared" si="0"/>
        <v>2.9853454924912661</v>
      </c>
      <c r="E12">
        <v>1316</v>
      </c>
      <c r="F12" s="54">
        <f t="shared" si="1"/>
        <v>3.8079085235444534</v>
      </c>
      <c r="G12" s="11">
        <v>234844</v>
      </c>
      <c r="I12" s="13">
        <v>0</v>
      </c>
      <c r="J12" s="13">
        <v>0</v>
      </c>
      <c r="K12" s="13">
        <v>0</v>
      </c>
      <c r="L12" s="13">
        <v>0</v>
      </c>
      <c r="M12" s="13">
        <v>0</v>
      </c>
      <c r="N12" s="13">
        <v>0</v>
      </c>
      <c r="O12" s="13">
        <v>0</v>
      </c>
      <c r="P12" s="13">
        <v>0</v>
      </c>
      <c r="Q12" s="13">
        <v>0</v>
      </c>
      <c r="R12" s="13">
        <v>0</v>
      </c>
      <c r="S12" s="13">
        <v>0</v>
      </c>
      <c r="T12" s="13">
        <v>0</v>
      </c>
      <c r="U12" s="13">
        <v>0</v>
      </c>
      <c r="W12" s="13" t="s">
        <v>92</v>
      </c>
      <c r="X12" s="13">
        <v>1</v>
      </c>
      <c r="Y12" s="13">
        <v>1</v>
      </c>
      <c r="Z12" s="13">
        <v>0</v>
      </c>
      <c r="AA12" s="13">
        <v>0</v>
      </c>
      <c r="AB12" s="13">
        <v>1</v>
      </c>
      <c r="AC12" s="13">
        <v>0</v>
      </c>
      <c r="AJ12" s="13" t="s">
        <v>108</v>
      </c>
    </row>
    <row r="13" spans="1:36" ht="15.75" customHeight="1" x14ac:dyDescent="0.25">
      <c r="A13" s="2">
        <v>44224</v>
      </c>
      <c r="B13" s="2">
        <v>44186</v>
      </c>
      <c r="C13">
        <v>2</v>
      </c>
      <c r="D13" s="54">
        <f t="shared" si="0"/>
        <v>0.58527290050360692</v>
      </c>
      <c r="E13">
        <v>258</v>
      </c>
      <c r="F13" s="54">
        <f t="shared" si="1"/>
        <v>0.9336059553092374</v>
      </c>
      <c r="G13" s="11">
        <v>57578</v>
      </c>
      <c r="I13" s="13">
        <v>1</v>
      </c>
      <c r="J13" s="13">
        <v>1</v>
      </c>
      <c r="K13" s="13">
        <v>1</v>
      </c>
      <c r="L13" s="13">
        <v>0</v>
      </c>
      <c r="M13" s="13">
        <v>1</v>
      </c>
      <c r="N13" s="13">
        <v>1</v>
      </c>
      <c r="O13" s="13">
        <v>0</v>
      </c>
      <c r="P13" s="13">
        <v>0</v>
      </c>
      <c r="Q13" s="13">
        <v>0</v>
      </c>
      <c r="R13" s="13">
        <v>0</v>
      </c>
      <c r="S13" s="13">
        <v>0</v>
      </c>
      <c r="T13" s="13">
        <v>0</v>
      </c>
      <c r="U13" s="13">
        <v>2</v>
      </c>
      <c r="V13" s="13" t="s">
        <v>106</v>
      </c>
      <c r="W13" s="13">
        <v>1</v>
      </c>
      <c r="X13" s="13">
        <v>1</v>
      </c>
      <c r="Y13" s="13">
        <v>0</v>
      </c>
      <c r="Z13" s="13">
        <v>0</v>
      </c>
      <c r="AA13" s="13">
        <v>0</v>
      </c>
      <c r="AB13" s="13">
        <v>0</v>
      </c>
      <c r="AC13" s="13">
        <v>0</v>
      </c>
      <c r="AD13" s="13" t="s">
        <v>96</v>
      </c>
      <c r="AE13" s="13" t="s">
        <v>88</v>
      </c>
      <c r="AJ13" s="13" t="s">
        <v>109</v>
      </c>
    </row>
    <row r="14" spans="1:36" ht="15.75" hidden="1" customHeight="1" x14ac:dyDescent="0.25">
      <c r="A14" s="2">
        <v>44224</v>
      </c>
      <c r="B14" s="2">
        <v>44185</v>
      </c>
      <c r="C14">
        <v>1</v>
      </c>
      <c r="D14" s="54">
        <f t="shared" si="0"/>
        <v>0.69416088199265003</v>
      </c>
      <c r="E14">
        <v>306</v>
      </c>
      <c r="F14" s="54">
        <f t="shared" si="1"/>
        <v>0.72241040200931694</v>
      </c>
      <c r="G14" s="11">
        <v>44553</v>
      </c>
      <c r="I14" s="13">
        <v>1</v>
      </c>
      <c r="J14" s="13">
        <v>0</v>
      </c>
      <c r="K14" s="13">
        <v>0</v>
      </c>
      <c r="L14" s="13">
        <v>0</v>
      </c>
      <c r="M14" s="13">
        <v>1</v>
      </c>
      <c r="N14" s="13">
        <v>0</v>
      </c>
      <c r="O14" s="13">
        <v>0</v>
      </c>
      <c r="P14" s="13">
        <v>0</v>
      </c>
      <c r="Q14" s="13">
        <v>0</v>
      </c>
      <c r="R14" s="13">
        <v>0</v>
      </c>
      <c r="S14" s="13">
        <v>0</v>
      </c>
      <c r="T14" s="13">
        <v>0</v>
      </c>
      <c r="U14" s="13">
        <v>0</v>
      </c>
      <c r="V14" s="13" t="s">
        <v>110</v>
      </c>
      <c r="W14" s="13" t="s">
        <v>92</v>
      </c>
      <c r="X14" s="13">
        <v>1</v>
      </c>
      <c r="Y14" s="13">
        <v>0</v>
      </c>
      <c r="Z14" s="13">
        <v>1</v>
      </c>
      <c r="AA14" s="13">
        <v>0</v>
      </c>
      <c r="AB14" s="13">
        <v>0</v>
      </c>
      <c r="AC14" s="13">
        <v>0</v>
      </c>
      <c r="AD14" s="13" t="s">
        <v>87</v>
      </c>
      <c r="AE14" s="13" t="s">
        <v>111</v>
      </c>
      <c r="AJ14" s="13" t="s">
        <v>112</v>
      </c>
    </row>
    <row r="15" spans="1:36" ht="15.75" hidden="1" customHeight="1" x14ac:dyDescent="0.25">
      <c r="A15" s="2">
        <v>44224</v>
      </c>
      <c r="B15" s="2">
        <v>44184</v>
      </c>
      <c r="C15">
        <v>1</v>
      </c>
      <c r="D15" s="54">
        <f t="shared" si="0"/>
        <v>0.63291139240506333</v>
      </c>
      <c r="E15">
        <v>279</v>
      </c>
      <c r="F15" s="54">
        <f t="shared" si="1"/>
        <v>0.86626659770044123</v>
      </c>
      <c r="G15" s="11">
        <v>53425</v>
      </c>
      <c r="I15" s="13">
        <v>1</v>
      </c>
      <c r="J15" s="13">
        <v>0</v>
      </c>
      <c r="K15" s="13">
        <v>0</v>
      </c>
      <c r="L15" s="13">
        <v>0</v>
      </c>
      <c r="M15" s="13">
        <v>1</v>
      </c>
      <c r="N15" s="13">
        <v>1</v>
      </c>
      <c r="O15" s="13">
        <v>0</v>
      </c>
      <c r="P15" s="13">
        <v>0</v>
      </c>
      <c r="Q15" s="13">
        <v>0</v>
      </c>
      <c r="R15" s="13">
        <v>0</v>
      </c>
      <c r="S15" s="13">
        <v>0</v>
      </c>
      <c r="T15" s="13">
        <v>0</v>
      </c>
      <c r="U15" s="13">
        <v>2</v>
      </c>
      <c r="V15" s="13" t="s">
        <v>113</v>
      </c>
      <c r="W15" s="13">
        <v>1</v>
      </c>
      <c r="X15" s="13">
        <v>1</v>
      </c>
      <c r="Y15" s="13">
        <v>0</v>
      </c>
      <c r="Z15" s="13">
        <v>0</v>
      </c>
      <c r="AA15" s="13">
        <v>0</v>
      </c>
      <c r="AB15" s="13">
        <v>0</v>
      </c>
      <c r="AC15" s="13">
        <v>0</v>
      </c>
      <c r="AD15" s="13" t="s">
        <v>96</v>
      </c>
      <c r="AE15" s="13" t="s">
        <v>114</v>
      </c>
    </row>
    <row r="16" spans="1:36" ht="15.75" hidden="1" customHeight="1" x14ac:dyDescent="0.25">
      <c r="A16" s="2">
        <v>44224</v>
      </c>
      <c r="B16" s="2">
        <v>44183</v>
      </c>
      <c r="C16">
        <v>2</v>
      </c>
      <c r="D16" s="54">
        <f t="shared" si="0"/>
        <v>0.96184383648654781</v>
      </c>
      <c r="E16">
        <v>424</v>
      </c>
      <c r="F16" s="54">
        <f t="shared" si="1"/>
        <v>1.1042487194496107</v>
      </c>
      <c r="G16" s="11">
        <v>68102</v>
      </c>
      <c r="I16" s="13">
        <v>1</v>
      </c>
      <c r="J16" s="13">
        <v>0</v>
      </c>
      <c r="K16" s="13">
        <v>0</v>
      </c>
      <c r="L16" s="13">
        <v>0</v>
      </c>
      <c r="M16" s="13">
        <v>1</v>
      </c>
      <c r="N16" s="13">
        <v>0</v>
      </c>
      <c r="O16" s="13">
        <v>0</v>
      </c>
      <c r="P16" s="13">
        <v>0</v>
      </c>
      <c r="Q16" s="13">
        <v>0</v>
      </c>
      <c r="R16" s="13">
        <v>0</v>
      </c>
      <c r="S16" s="13">
        <v>0</v>
      </c>
      <c r="T16" s="13">
        <v>0</v>
      </c>
      <c r="U16" s="13">
        <v>0</v>
      </c>
      <c r="V16" s="13" t="s">
        <v>122</v>
      </c>
      <c r="W16" s="13" t="s">
        <v>92</v>
      </c>
      <c r="X16" s="13">
        <v>1</v>
      </c>
      <c r="Y16" s="13">
        <v>0</v>
      </c>
      <c r="Z16" s="13">
        <v>0</v>
      </c>
      <c r="AA16" s="13">
        <v>0</v>
      </c>
      <c r="AB16" s="13">
        <v>0</v>
      </c>
      <c r="AC16" s="13">
        <v>0</v>
      </c>
      <c r="AD16" s="13" t="s">
        <v>87</v>
      </c>
      <c r="AE16" s="13" t="s">
        <v>88</v>
      </c>
      <c r="AJ16" s="13" t="s">
        <v>123</v>
      </c>
    </row>
    <row r="17" spans="1:36" ht="15.75" hidden="1" customHeight="1" x14ac:dyDescent="0.25">
      <c r="A17" s="2">
        <v>44224</v>
      </c>
      <c r="B17" s="2">
        <v>44183</v>
      </c>
      <c r="C17">
        <v>1</v>
      </c>
      <c r="D17" s="54">
        <f t="shared" si="0"/>
        <v>0.26995145410825283</v>
      </c>
      <c r="E17">
        <v>119</v>
      </c>
      <c r="F17" s="54">
        <f t="shared" si="1"/>
        <v>0.41773750784382718</v>
      </c>
      <c r="G17" s="11">
        <v>25763</v>
      </c>
      <c r="I17" s="13">
        <v>1</v>
      </c>
      <c r="J17" s="13">
        <v>0</v>
      </c>
      <c r="K17" s="13">
        <v>0</v>
      </c>
      <c r="L17" s="13">
        <v>0</v>
      </c>
      <c r="M17" s="13">
        <v>1</v>
      </c>
      <c r="N17" s="13">
        <v>1</v>
      </c>
      <c r="O17" s="13">
        <v>0</v>
      </c>
      <c r="P17" s="13">
        <v>0</v>
      </c>
      <c r="Q17" s="13">
        <v>0</v>
      </c>
      <c r="R17" s="13">
        <v>0</v>
      </c>
      <c r="S17" s="13">
        <v>0</v>
      </c>
      <c r="T17" s="13">
        <v>0</v>
      </c>
      <c r="U17" s="13">
        <v>3</v>
      </c>
      <c r="V17" s="13" t="s">
        <v>115</v>
      </c>
      <c r="W17" s="13">
        <v>1</v>
      </c>
      <c r="X17" s="13">
        <v>1</v>
      </c>
      <c r="Y17" s="13">
        <v>0</v>
      </c>
      <c r="Z17" s="13">
        <v>0</v>
      </c>
      <c r="AA17" s="13">
        <v>0</v>
      </c>
      <c r="AB17" s="13">
        <v>0</v>
      </c>
      <c r="AC17" s="13">
        <v>0</v>
      </c>
      <c r="AD17" s="13" t="s">
        <v>96</v>
      </c>
      <c r="AE17" s="13" t="s">
        <v>117</v>
      </c>
      <c r="AJ17" s="13" t="s">
        <v>119</v>
      </c>
    </row>
    <row r="18" spans="1:36" ht="15.75" hidden="1" customHeight="1" x14ac:dyDescent="0.25">
      <c r="A18" s="2">
        <v>44224</v>
      </c>
      <c r="B18" s="2">
        <v>44183</v>
      </c>
      <c r="C18">
        <v>1</v>
      </c>
      <c r="D18" s="54">
        <f t="shared" si="0"/>
        <v>0.24953495757905722</v>
      </c>
      <c r="E18">
        <v>110</v>
      </c>
      <c r="F18" s="54">
        <f t="shared" si="1"/>
        <v>0.32962720944599477</v>
      </c>
      <c r="G18" s="11">
        <v>20329</v>
      </c>
      <c r="I18" s="13">
        <v>0</v>
      </c>
      <c r="J18" s="13">
        <v>0</v>
      </c>
      <c r="K18" s="13">
        <v>0</v>
      </c>
      <c r="L18" s="13">
        <v>0</v>
      </c>
      <c r="M18" s="13">
        <v>0</v>
      </c>
      <c r="N18" s="13">
        <v>0</v>
      </c>
      <c r="O18" s="13">
        <v>0</v>
      </c>
      <c r="P18" s="13">
        <v>0</v>
      </c>
      <c r="Q18" s="13">
        <v>0</v>
      </c>
      <c r="R18" s="13">
        <v>0</v>
      </c>
      <c r="S18" s="13">
        <v>0</v>
      </c>
      <c r="T18" s="13">
        <v>0</v>
      </c>
      <c r="U18" s="13">
        <v>1</v>
      </c>
      <c r="V18" s="13" t="s">
        <v>124</v>
      </c>
      <c r="W18" s="13">
        <v>1</v>
      </c>
      <c r="X18" s="13">
        <v>0</v>
      </c>
      <c r="Y18" s="13">
        <v>1</v>
      </c>
      <c r="Z18" s="13">
        <v>0</v>
      </c>
      <c r="AA18" s="13">
        <v>0</v>
      </c>
      <c r="AB18" s="13">
        <v>1</v>
      </c>
      <c r="AC18" s="13">
        <v>0</v>
      </c>
      <c r="AD18" s="13" t="s">
        <v>96</v>
      </c>
      <c r="AJ18" s="13" t="s">
        <v>125</v>
      </c>
    </row>
    <row r="19" spans="1:36" ht="15.75" hidden="1" customHeight="1" x14ac:dyDescent="0.25">
      <c r="A19" s="2">
        <v>44224</v>
      </c>
      <c r="B19" s="2">
        <v>44182</v>
      </c>
      <c r="C19">
        <v>3</v>
      </c>
      <c r="D19" s="54">
        <f t="shared" si="0"/>
        <v>2.7403475341409194</v>
      </c>
      <c r="E19">
        <v>1208</v>
      </c>
      <c r="F19" s="54">
        <f t="shared" si="1"/>
        <v>0.99486482673857324</v>
      </c>
      <c r="G19" s="11">
        <v>61356</v>
      </c>
      <c r="H19">
        <v>554093</v>
      </c>
      <c r="I19" s="13">
        <v>1</v>
      </c>
      <c r="J19" s="13">
        <v>0</v>
      </c>
      <c r="K19" s="13">
        <v>0</v>
      </c>
      <c r="L19" s="13">
        <v>0</v>
      </c>
      <c r="M19" s="13">
        <v>1</v>
      </c>
      <c r="N19" s="13">
        <v>1</v>
      </c>
      <c r="O19" s="13">
        <v>0</v>
      </c>
      <c r="P19" s="13">
        <v>0</v>
      </c>
      <c r="Q19" s="13">
        <v>0</v>
      </c>
      <c r="R19" s="13">
        <v>0</v>
      </c>
      <c r="S19" s="13">
        <v>1</v>
      </c>
      <c r="T19" s="13">
        <v>0</v>
      </c>
      <c r="U19" s="13">
        <v>0</v>
      </c>
      <c r="V19" s="13" t="s">
        <v>127</v>
      </c>
      <c r="W19" s="13">
        <v>1</v>
      </c>
      <c r="X19" s="13">
        <v>0</v>
      </c>
      <c r="Y19" s="13">
        <v>0</v>
      </c>
      <c r="Z19" s="13">
        <v>0</v>
      </c>
      <c r="AA19" s="13">
        <v>0</v>
      </c>
      <c r="AB19" s="13">
        <v>1</v>
      </c>
      <c r="AC19" s="13">
        <v>0</v>
      </c>
      <c r="AD19" s="13" t="s">
        <v>96</v>
      </c>
      <c r="AE19" s="13" t="s">
        <v>128</v>
      </c>
      <c r="AJ19" s="13" t="s">
        <v>129</v>
      </c>
    </row>
    <row r="20" spans="1:36" ht="15.75" hidden="1" customHeight="1" x14ac:dyDescent="0.25">
      <c r="A20" s="2">
        <v>44224</v>
      </c>
      <c r="B20" s="2">
        <v>44182</v>
      </c>
      <c r="C20">
        <v>2</v>
      </c>
      <c r="D20" s="54">
        <f t="shared" si="0"/>
        <v>0.39698743251213647</v>
      </c>
      <c r="E20">
        <v>175</v>
      </c>
      <c r="F20" s="54">
        <f t="shared" si="1"/>
        <v>0.59373109982212557</v>
      </c>
      <c r="G20" s="11">
        <v>36617</v>
      </c>
      <c r="I20" s="13">
        <v>1</v>
      </c>
      <c r="J20" s="13">
        <v>0</v>
      </c>
      <c r="K20" s="13">
        <v>0</v>
      </c>
      <c r="L20" s="13">
        <v>0</v>
      </c>
      <c r="M20" s="13">
        <v>1</v>
      </c>
      <c r="N20" s="13">
        <v>0</v>
      </c>
      <c r="O20" s="13">
        <v>0</v>
      </c>
      <c r="P20" s="13">
        <v>0</v>
      </c>
      <c r="Q20" s="13">
        <v>0</v>
      </c>
      <c r="R20" s="13">
        <v>0</v>
      </c>
      <c r="S20" s="13">
        <v>0</v>
      </c>
      <c r="T20" s="13">
        <v>0</v>
      </c>
      <c r="U20" s="13">
        <v>0</v>
      </c>
      <c r="V20" s="13" t="s">
        <v>126</v>
      </c>
      <c r="W20" s="13" t="s">
        <v>92</v>
      </c>
      <c r="X20" s="13">
        <v>1</v>
      </c>
      <c r="Y20" s="13">
        <v>0</v>
      </c>
      <c r="Z20" s="13">
        <v>0</v>
      </c>
      <c r="AA20" s="13">
        <v>0</v>
      </c>
      <c r="AB20" s="13">
        <v>0</v>
      </c>
      <c r="AC20" s="13">
        <v>0</v>
      </c>
      <c r="AD20" s="13" t="s">
        <v>96</v>
      </c>
      <c r="AE20" s="13" t="s">
        <v>88</v>
      </c>
    </row>
    <row r="21" spans="1:36" ht="15.75" hidden="1" customHeight="1" x14ac:dyDescent="0.25">
      <c r="A21" s="2">
        <v>44224</v>
      </c>
      <c r="B21" s="2">
        <v>44181</v>
      </c>
      <c r="C21">
        <v>2</v>
      </c>
      <c r="D21" s="54">
        <f t="shared" si="0"/>
        <v>0.76448437003765712</v>
      </c>
      <c r="E21">
        <v>337</v>
      </c>
      <c r="F21" s="54">
        <f t="shared" si="1"/>
        <v>0.9170832475309173</v>
      </c>
      <c r="G21" s="11">
        <v>56559</v>
      </c>
      <c r="I21" s="13">
        <v>1</v>
      </c>
      <c r="J21" s="13">
        <v>0</v>
      </c>
      <c r="K21" s="13">
        <v>0</v>
      </c>
      <c r="L21" s="13">
        <v>0</v>
      </c>
      <c r="M21" s="13">
        <v>1</v>
      </c>
      <c r="N21" s="13">
        <v>1</v>
      </c>
      <c r="O21" s="13">
        <v>0</v>
      </c>
      <c r="P21" s="13">
        <v>0</v>
      </c>
      <c r="Q21" s="13">
        <v>0</v>
      </c>
      <c r="R21" s="13">
        <v>0</v>
      </c>
      <c r="S21" s="13">
        <v>0</v>
      </c>
      <c r="T21" s="13">
        <v>0</v>
      </c>
      <c r="U21" s="13">
        <v>0</v>
      </c>
      <c r="V21" s="13" t="s">
        <v>130</v>
      </c>
      <c r="W21" s="13">
        <v>1</v>
      </c>
      <c r="X21" s="13">
        <v>1</v>
      </c>
      <c r="Y21" s="13">
        <v>0</v>
      </c>
      <c r="Z21" s="13">
        <v>0</v>
      </c>
      <c r="AA21" s="13">
        <v>0</v>
      </c>
      <c r="AB21" s="13">
        <v>0</v>
      </c>
      <c r="AC21" s="13">
        <v>0</v>
      </c>
      <c r="AD21" s="13" t="s">
        <v>96</v>
      </c>
      <c r="AE21" s="13" t="s">
        <v>131</v>
      </c>
      <c r="AJ21" s="13" t="s">
        <v>132</v>
      </c>
    </row>
    <row r="22" spans="1:36" ht="15.75" hidden="1" customHeight="1" x14ac:dyDescent="0.25">
      <c r="A22" s="2">
        <v>44224</v>
      </c>
      <c r="B22" s="2">
        <v>44180</v>
      </c>
      <c r="C22">
        <v>2</v>
      </c>
      <c r="D22" s="54">
        <f t="shared" si="0"/>
        <v>0.45143142325665803</v>
      </c>
      <c r="E22">
        <v>199</v>
      </c>
      <c r="F22" s="54">
        <f t="shared" si="1"/>
        <v>0.57398168071123856</v>
      </c>
      <c r="G22" s="11">
        <v>35399</v>
      </c>
      <c r="I22" s="13">
        <v>1</v>
      </c>
      <c r="J22" s="13">
        <v>0</v>
      </c>
      <c r="K22" s="13">
        <v>0</v>
      </c>
      <c r="L22" s="13">
        <v>0</v>
      </c>
      <c r="M22" s="13">
        <v>1</v>
      </c>
      <c r="N22" s="13">
        <v>1</v>
      </c>
      <c r="O22" s="13">
        <v>0</v>
      </c>
      <c r="P22" s="13">
        <v>0</v>
      </c>
      <c r="Q22" s="13">
        <v>0</v>
      </c>
      <c r="R22" s="13">
        <v>0</v>
      </c>
      <c r="S22" s="13">
        <v>0</v>
      </c>
      <c r="T22" s="13">
        <v>0</v>
      </c>
      <c r="U22" s="13">
        <v>1</v>
      </c>
      <c r="V22" s="13" t="s">
        <v>133</v>
      </c>
      <c r="W22" s="13" t="s">
        <v>92</v>
      </c>
      <c r="X22" s="13">
        <v>1</v>
      </c>
      <c r="Y22" s="13">
        <v>0</v>
      </c>
      <c r="Z22" s="13">
        <v>0</v>
      </c>
      <c r="AA22" s="13">
        <v>0</v>
      </c>
      <c r="AB22" s="13">
        <v>0</v>
      </c>
      <c r="AC22" s="13">
        <v>0</v>
      </c>
      <c r="AD22" s="13" t="s">
        <v>96</v>
      </c>
      <c r="AE22" s="13" t="s">
        <v>88</v>
      </c>
    </row>
    <row r="23" spans="1:36" ht="15.75" hidden="1" customHeight="1" x14ac:dyDescent="0.25">
      <c r="A23" s="2">
        <v>44224</v>
      </c>
      <c r="B23" s="2">
        <v>44180</v>
      </c>
      <c r="C23">
        <v>1</v>
      </c>
      <c r="D23" s="54">
        <f t="shared" si="0"/>
        <v>0.27902545256567307</v>
      </c>
      <c r="E23">
        <v>123</v>
      </c>
      <c r="F23" s="54">
        <f t="shared" si="1"/>
        <v>0.30303521655448845</v>
      </c>
      <c r="G23" s="11">
        <v>18689</v>
      </c>
      <c r="I23" s="13">
        <v>1</v>
      </c>
      <c r="J23" s="13">
        <v>0</v>
      </c>
      <c r="K23" s="13">
        <v>0</v>
      </c>
      <c r="L23" s="13">
        <v>0</v>
      </c>
      <c r="M23" s="13">
        <v>1</v>
      </c>
      <c r="N23" s="13">
        <v>1</v>
      </c>
      <c r="O23" s="13">
        <v>0</v>
      </c>
      <c r="P23" s="13">
        <v>0</v>
      </c>
      <c r="Q23" s="13">
        <v>0</v>
      </c>
      <c r="R23" s="13">
        <v>0</v>
      </c>
      <c r="S23" s="13">
        <v>0</v>
      </c>
      <c r="T23" s="13">
        <v>0</v>
      </c>
      <c r="U23" s="13">
        <v>3</v>
      </c>
      <c r="V23" s="13" t="s">
        <v>134</v>
      </c>
      <c r="W23" s="13">
        <v>1</v>
      </c>
      <c r="X23" s="13">
        <v>1</v>
      </c>
      <c r="Y23" s="13">
        <v>0</v>
      </c>
      <c r="Z23" s="13">
        <v>1</v>
      </c>
      <c r="AA23" s="13">
        <v>1</v>
      </c>
      <c r="AB23" s="13">
        <v>0</v>
      </c>
      <c r="AC23" s="13">
        <v>0</v>
      </c>
      <c r="AD23" s="13" t="s">
        <v>135</v>
      </c>
      <c r="AE23" s="13" t="s">
        <v>136</v>
      </c>
      <c r="AJ23" s="13" t="s">
        <v>137</v>
      </c>
    </row>
    <row r="24" spans="1:36" ht="15.75" hidden="1" customHeight="1" x14ac:dyDescent="0.25">
      <c r="A24" s="2">
        <v>44224</v>
      </c>
      <c r="B24" s="2">
        <v>44179</v>
      </c>
      <c r="C24">
        <v>1</v>
      </c>
      <c r="D24" s="54">
        <f t="shared" si="0"/>
        <v>2.1664171317090877</v>
      </c>
      <c r="E24">
        <v>955</v>
      </c>
      <c r="F24" s="54">
        <f t="shared" si="1"/>
        <v>3.4658446930327358</v>
      </c>
      <c r="G24" s="11">
        <v>213748</v>
      </c>
      <c r="I24" s="13">
        <v>0</v>
      </c>
      <c r="J24" s="13">
        <v>0</v>
      </c>
      <c r="K24" s="13">
        <v>0</v>
      </c>
      <c r="L24" s="13">
        <v>0</v>
      </c>
      <c r="M24" s="13">
        <v>0</v>
      </c>
      <c r="N24" s="13">
        <v>0</v>
      </c>
      <c r="O24" s="13">
        <v>0</v>
      </c>
      <c r="P24" s="13">
        <v>0</v>
      </c>
      <c r="Q24" s="13">
        <v>0</v>
      </c>
      <c r="R24" s="13">
        <v>0</v>
      </c>
      <c r="S24" s="13">
        <v>1</v>
      </c>
      <c r="T24" s="13">
        <v>0</v>
      </c>
      <c r="U24" s="13">
        <v>0</v>
      </c>
      <c r="V24" s="13"/>
      <c r="W24" s="13" t="s">
        <v>92</v>
      </c>
      <c r="X24" s="13">
        <v>1</v>
      </c>
      <c r="Y24" s="13">
        <v>1</v>
      </c>
      <c r="Z24" s="13">
        <v>0</v>
      </c>
      <c r="AA24" s="13">
        <v>0</v>
      </c>
      <c r="AB24" s="13">
        <v>0</v>
      </c>
      <c r="AC24" s="13">
        <v>0</v>
      </c>
      <c r="AJ24" s="13" t="s">
        <v>140</v>
      </c>
    </row>
    <row r="25" spans="1:36" ht="15.5" customHeight="1" x14ac:dyDescent="0.25">
      <c r="A25" s="2">
        <v>44224</v>
      </c>
      <c r="B25" s="2">
        <v>44179</v>
      </c>
      <c r="C25">
        <v>2</v>
      </c>
      <c r="D25" s="54">
        <f t="shared" si="0"/>
        <v>1.1206388094914024</v>
      </c>
      <c r="E25">
        <v>494</v>
      </c>
      <c r="F25" s="54">
        <f t="shared" si="1"/>
        <v>0.7900254083249153</v>
      </c>
      <c r="G25" s="11">
        <v>48723</v>
      </c>
      <c r="I25" s="13">
        <v>1</v>
      </c>
      <c r="J25" s="13">
        <v>1</v>
      </c>
      <c r="K25" s="13">
        <v>1</v>
      </c>
      <c r="L25" s="13">
        <v>0</v>
      </c>
      <c r="M25" s="13">
        <v>1</v>
      </c>
      <c r="N25" s="13">
        <v>1</v>
      </c>
      <c r="O25" s="13">
        <v>0</v>
      </c>
      <c r="P25" s="13">
        <v>0</v>
      </c>
      <c r="Q25" s="13">
        <v>0</v>
      </c>
      <c r="R25" s="13">
        <v>0</v>
      </c>
      <c r="S25" s="13">
        <v>0</v>
      </c>
      <c r="T25" s="13">
        <v>0</v>
      </c>
      <c r="U25" s="13">
        <v>2</v>
      </c>
      <c r="V25" s="13" t="s">
        <v>138</v>
      </c>
      <c r="W25" s="13">
        <v>1</v>
      </c>
      <c r="X25" s="13">
        <v>1</v>
      </c>
      <c r="Y25" s="13">
        <v>0</v>
      </c>
      <c r="Z25" s="13">
        <v>0</v>
      </c>
      <c r="AA25" s="13">
        <v>0</v>
      </c>
      <c r="AB25" s="13">
        <v>0</v>
      </c>
      <c r="AC25" s="13">
        <v>0</v>
      </c>
      <c r="AD25" s="13">
        <v>0</v>
      </c>
      <c r="AE25" s="13" t="s">
        <v>131</v>
      </c>
      <c r="AJ25" s="13" t="s">
        <v>139</v>
      </c>
    </row>
    <row r="26" spans="1:36" ht="15.75" hidden="1" customHeight="1" x14ac:dyDescent="0.25">
      <c r="A26" s="2">
        <v>44224</v>
      </c>
      <c r="B26" s="2">
        <v>44178</v>
      </c>
      <c r="C26">
        <v>1</v>
      </c>
      <c r="D26" s="54">
        <f t="shared" si="0"/>
        <v>0.4877274170863391</v>
      </c>
      <c r="E26">
        <v>215</v>
      </c>
      <c r="F26" s="54">
        <f t="shared" si="1"/>
        <v>0.63282457229860212</v>
      </c>
      <c r="G26" s="11">
        <v>39028</v>
      </c>
      <c r="I26" s="13">
        <v>1</v>
      </c>
      <c r="J26" s="13">
        <v>0</v>
      </c>
      <c r="K26" s="13">
        <v>0</v>
      </c>
      <c r="L26" s="13">
        <v>0</v>
      </c>
      <c r="M26" s="13">
        <v>1</v>
      </c>
      <c r="N26" s="13">
        <v>0</v>
      </c>
      <c r="O26" s="13">
        <v>0</v>
      </c>
      <c r="P26" s="13">
        <v>0</v>
      </c>
      <c r="Q26" s="13">
        <v>0</v>
      </c>
      <c r="R26" s="13">
        <v>0</v>
      </c>
      <c r="S26" s="13">
        <v>0</v>
      </c>
      <c r="T26" s="13">
        <v>0</v>
      </c>
      <c r="U26" s="13">
        <v>0</v>
      </c>
      <c r="V26" s="13" t="s">
        <v>141</v>
      </c>
      <c r="W26" s="13" t="s">
        <v>92</v>
      </c>
      <c r="X26" s="13">
        <v>1</v>
      </c>
      <c r="Y26" s="13">
        <v>0</v>
      </c>
      <c r="Z26" s="13">
        <v>0</v>
      </c>
      <c r="AA26" s="13">
        <v>0</v>
      </c>
      <c r="AB26" s="13">
        <v>0</v>
      </c>
      <c r="AC26" s="13">
        <v>0</v>
      </c>
      <c r="AD26" s="13" t="s">
        <v>96</v>
      </c>
      <c r="AE26" s="13" t="s">
        <v>142</v>
      </c>
      <c r="AJ26" s="13" t="s">
        <v>143</v>
      </c>
    </row>
    <row r="27" spans="1:36" ht="15.75" hidden="1" customHeight="1" x14ac:dyDescent="0.25">
      <c r="A27" s="2">
        <v>44224</v>
      </c>
      <c r="B27" s="2">
        <v>44177</v>
      </c>
      <c r="C27">
        <v>1</v>
      </c>
      <c r="D27" s="54">
        <f t="shared" si="0"/>
        <v>1.0253618256884895</v>
      </c>
      <c r="E27">
        <v>452</v>
      </c>
      <c r="F27" s="54">
        <f t="shared" si="1"/>
        <v>1.4196719131803861</v>
      </c>
      <c r="G27" s="11">
        <v>87555</v>
      </c>
      <c r="I27" s="13">
        <v>1</v>
      </c>
      <c r="J27" s="13">
        <v>0</v>
      </c>
      <c r="K27" s="13">
        <v>0</v>
      </c>
      <c r="L27" s="13">
        <v>0</v>
      </c>
      <c r="M27" s="13">
        <v>1</v>
      </c>
      <c r="N27" s="13">
        <v>0</v>
      </c>
      <c r="O27" s="13">
        <v>0</v>
      </c>
      <c r="P27" s="13">
        <v>0</v>
      </c>
      <c r="Q27" s="13">
        <v>0</v>
      </c>
      <c r="R27" s="13">
        <v>0</v>
      </c>
      <c r="S27" s="13">
        <v>0</v>
      </c>
      <c r="T27" s="13">
        <v>0</v>
      </c>
      <c r="U27" s="13">
        <v>0</v>
      </c>
      <c r="V27" s="13" t="s">
        <v>144</v>
      </c>
      <c r="W27" s="13" t="s">
        <v>92</v>
      </c>
      <c r="X27" s="13">
        <v>1</v>
      </c>
      <c r="Y27" s="13">
        <v>0</v>
      </c>
      <c r="Z27" s="13">
        <v>1</v>
      </c>
      <c r="AA27" s="13">
        <v>0</v>
      </c>
      <c r="AB27" s="13">
        <v>0</v>
      </c>
      <c r="AC27" s="13">
        <v>0</v>
      </c>
      <c r="AE27" s="13" t="s">
        <v>88</v>
      </c>
      <c r="AJ27" s="13" t="s">
        <v>145</v>
      </c>
    </row>
    <row r="28" spans="1:36" ht="15.75" customHeight="1" x14ac:dyDescent="0.25">
      <c r="A28" s="2">
        <v>44224</v>
      </c>
      <c r="B28" s="17">
        <v>44176</v>
      </c>
      <c r="C28">
        <v>2</v>
      </c>
      <c r="D28" s="54">
        <f t="shared" si="0"/>
        <v>0.79397486502427295</v>
      </c>
      <c r="E28">
        <v>350</v>
      </c>
      <c r="F28" s="54">
        <f t="shared" si="1"/>
        <v>1.0411738094813427</v>
      </c>
      <c r="G28" s="11">
        <v>64212</v>
      </c>
      <c r="I28" s="13">
        <v>1</v>
      </c>
      <c r="J28" s="13">
        <v>1</v>
      </c>
      <c r="K28" s="13">
        <v>1</v>
      </c>
      <c r="L28" s="13">
        <v>0</v>
      </c>
      <c r="M28" s="13">
        <v>1</v>
      </c>
      <c r="N28" s="13">
        <v>0</v>
      </c>
      <c r="O28" s="13">
        <v>0</v>
      </c>
      <c r="P28" s="13">
        <v>0</v>
      </c>
      <c r="Q28" s="13">
        <v>0</v>
      </c>
      <c r="R28" s="13">
        <v>0</v>
      </c>
      <c r="S28" s="13">
        <v>0</v>
      </c>
      <c r="T28" s="13">
        <v>0</v>
      </c>
      <c r="U28" s="13">
        <v>3</v>
      </c>
      <c r="V28" s="13" t="s">
        <v>146</v>
      </c>
      <c r="W28" s="13">
        <v>1</v>
      </c>
      <c r="X28" s="13">
        <v>1</v>
      </c>
      <c r="Y28" s="13">
        <v>0</v>
      </c>
      <c r="Z28" s="13">
        <v>0</v>
      </c>
      <c r="AA28" s="13">
        <v>0</v>
      </c>
      <c r="AB28" s="13">
        <v>0</v>
      </c>
      <c r="AC28" s="13">
        <v>1</v>
      </c>
      <c r="AE28" s="13" t="s">
        <v>147</v>
      </c>
      <c r="AJ28" s="13" t="s">
        <v>148</v>
      </c>
    </row>
    <row r="29" spans="1:36" ht="15.75" hidden="1" customHeight="1" x14ac:dyDescent="0.25">
      <c r="A29" s="2">
        <v>44224</v>
      </c>
      <c r="B29" s="2">
        <v>44175</v>
      </c>
      <c r="C29">
        <v>2</v>
      </c>
      <c r="D29" s="54">
        <f t="shared" si="0"/>
        <v>0.50814391361553468</v>
      </c>
      <c r="E29">
        <v>224</v>
      </c>
      <c r="F29" s="54">
        <f t="shared" si="1"/>
        <v>0.6918620394437085</v>
      </c>
      <c r="G29" s="11">
        <v>42669</v>
      </c>
      <c r="I29" s="13">
        <v>1</v>
      </c>
      <c r="J29" s="13">
        <v>0</v>
      </c>
      <c r="K29" s="13">
        <v>0</v>
      </c>
      <c r="L29" s="13">
        <v>0</v>
      </c>
      <c r="M29" s="13">
        <v>1</v>
      </c>
      <c r="N29" s="13">
        <v>0</v>
      </c>
      <c r="O29" s="13">
        <v>0</v>
      </c>
      <c r="P29" s="13">
        <v>0</v>
      </c>
      <c r="Q29" s="13">
        <v>0</v>
      </c>
      <c r="R29" s="13">
        <v>0</v>
      </c>
      <c r="S29" s="13">
        <v>0</v>
      </c>
      <c r="T29" s="13">
        <v>0</v>
      </c>
      <c r="U29" s="13">
        <v>0</v>
      </c>
      <c r="V29" s="13" t="s">
        <v>149</v>
      </c>
      <c r="W29" s="13" t="s">
        <v>92</v>
      </c>
      <c r="X29" s="13">
        <v>1</v>
      </c>
      <c r="Y29" s="13">
        <v>0</v>
      </c>
      <c r="Z29" s="13">
        <v>0</v>
      </c>
      <c r="AA29" s="13">
        <v>0</v>
      </c>
      <c r="AB29" s="13">
        <v>0</v>
      </c>
      <c r="AC29" s="13">
        <v>0</v>
      </c>
      <c r="AD29" s="13" t="s">
        <v>96</v>
      </c>
      <c r="AE29" s="13" t="s">
        <v>88</v>
      </c>
      <c r="AJ29" s="13" t="s">
        <v>150</v>
      </c>
    </row>
    <row r="30" spans="1:36" ht="15.75" customHeight="1" x14ac:dyDescent="0.25">
      <c r="A30" s="2">
        <v>44224</v>
      </c>
      <c r="B30" s="2">
        <v>44175</v>
      </c>
      <c r="C30">
        <v>1</v>
      </c>
      <c r="D30" s="54">
        <f t="shared" si="0"/>
        <v>1.1660088017785037</v>
      </c>
      <c r="E30">
        <v>514</v>
      </c>
      <c r="F30" s="54">
        <f t="shared" si="1"/>
        <v>0.2391333604658139</v>
      </c>
      <c r="G30" s="11">
        <v>14748</v>
      </c>
      <c r="I30" s="13">
        <v>1</v>
      </c>
      <c r="J30" s="13">
        <v>1</v>
      </c>
      <c r="K30" s="13">
        <v>1</v>
      </c>
      <c r="L30" s="13">
        <v>0</v>
      </c>
      <c r="M30" s="13">
        <v>1</v>
      </c>
      <c r="N30" s="13">
        <v>1</v>
      </c>
      <c r="O30" s="13">
        <v>0</v>
      </c>
      <c r="P30" s="13">
        <v>1</v>
      </c>
      <c r="Q30" s="13">
        <v>0</v>
      </c>
      <c r="R30" s="13">
        <v>1</v>
      </c>
      <c r="S30" s="13">
        <v>0</v>
      </c>
      <c r="T30" s="13">
        <v>0</v>
      </c>
      <c r="U30" s="13">
        <v>2</v>
      </c>
      <c r="V30" s="13" t="s">
        <v>151</v>
      </c>
      <c r="W30" s="13">
        <v>1</v>
      </c>
      <c r="X30" s="13">
        <v>0</v>
      </c>
      <c r="Y30" s="13">
        <v>0</v>
      </c>
      <c r="Z30" s="13">
        <v>1</v>
      </c>
      <c r="AA30" s="13">
        <v>0</v>
      </c>
      <c r="AB30" s="13">
        <v>0</v>
      </c>
      <c r="AC30" s="13">
        <v>0</v>
      </c>
      <c r="AD30" s="13" t="s">
        <v>96</v>
      </c>
      <c r="AE30" s="13" t="s">
        <v>88</v>
      </c>
      <c r="AJ30" s="13" t="s">
        <v>152</v>
      </c>
    </row>
    <row r="31" spans="1:36" ht="15.75" hidden="1" customHeight="1" x14ac:dyDescent="0.25">
      <c r="A31" s="2">
        <v>44224</v>
      </c>
      <c r="B31" s="2">
        <v>44174</v>
      </c>
      <c r="C31">
        <v>1</v>
      </c>
      <c r="D31" s="54">
        <f t="shared" si="0"/>
        <v>0.33346944331019462</v>
      </c>
      <c r="E31">
        <v>147</v>
      </c>
      <c r="F31" s="54">
        <f t="shared" si="1"/>
        <v>0.40899782237521626</v>
      </c>
      <c r="G31" s="11">
        <v>25224</v>
      </c>
      <c r="I31" s="13">
        <v>1</v>
      </c>
      <c r="J31" s="13">
        <v>0</v>
      </c>
      <c r="K31" s="13">
        <v>0</v>
      </c>
      <c r="L31" s="13">
        <v>0</v>
      </c>
      <c r="M31" s="13">
        <v>1</v>
      </c>
      <c r="N31" s="13">
        <v>1</v>
      </c>
      <c r="O31" s="13">
        <v>0</v>
      </c>
      <c r="P31" s="13">
        <v>0</v>
      </c>
      <c r="Q31" s="13">
        <v>0</v>
      </c>
      <c r="R31" s="13">
        <v>0</v>
      </c>
      <c r="S31" s="13">
        <v>0</v>
      </c>
      <c r="T31" s="13">
        <v>0</v>
      </c>
      <c r="U31" s="13">
        <v>0</v>
      </c>
      <c r="V31" s="13" t="s">
        <v>153</v>
      </c>
      <c r="W31" s="13">
        <v>1</v>
      </c>
      <c r="X31" s="13">
        <v>0</v>
      </c>
      <c r="Y31" s="13">
        <v>0</v>
      </c>
      <c r="Z31" s="13">
        <v>0</v>
      </c>
      <c r="AA31" s="13">
        <v>0</v>
      </c>
      <c r="AB31" s="13">
        <v>1</v>
      </c>
      <c r="AC31" s="13">
        <v>0</v>
      </c>
      <c r="AD31" s="13" t="s">
        <v>96</v>
      </c>
      <c r="AE31" s="13" t="s">
        <v>142</v>
      </c>
      <c r="AJ31" s="13" t="s">
        <v>154</v>
      </c>
    </row>
    <row r="32" spans="1:36" ht="15.75" hidden="1" customHeight="1" x14ac:dyDescent="0.25">
      <c r="A32" s="2">
        <v>44224</v>
      </c>
      <c r="B32" s="2">
        <v>44172</v>
      </c>
      <c r="C32">
        <v>2</v>
      </c>
      <c r="D32" s="54">
        <f t="shared" si="0"/>
        <v>0.45369992287101313</v>
      </c>
      <c r="E32">
        <v>200</v>
      </c>
      <c r="F32" s="54">
        <f t="shared" si="1"/>
        <v>0.66050294538750531</v>
      </c>
      <c r="G32" s="11">
        <v>40735</v>
      </c>
      <c r="I32" s="13">
        <v>1</v>
      </c>
      <c r="J32" s="13">
        <v>0</v>
      </c>
      <c r="K32" s="13">
        <v>0</v>
      </c>
      <c r="L32" s="13">
        <v>0</v>
      </c>
      <c r="M32" s="13">
        <v>1</v>
      </c>
      <c r="N32" s="13">
        <v>0</v>
      </c>
      <c r="O32" s="13">
        <v>0</v>
      </c>
      <c r="P32" s="13">
        <v>0</v>
      </c>
      <c r="Q32" s="13">
        <v>0</v>
      </c>
      <c r="R32" s="13">
        <v>0</v>
      </c>
      <c r="S32" s="13">
        <v>0</v>
      </c>
      <c r="T32" s="13">
        <v>0</v>
      </c>
      <c r="U32" s="13">
        <v>0</v>
      </c>
      <c r="V32" s="13" t="s">
        <v>156</v>
      </c>
      <c r="W32" s="13" t="s">
        <v>92</v>
      </c>
      <c r="X32" s="13">
        <v>1</v>
      </c>
      <c r="Y32" s="13">
        <v>0</v>
      </c>
      <c r="Z32" s="13">
        <v>0</v>
      </c>
      <c r="AA32" s="13">
        <v>0</v>
      </c>
      <c r="AB32" s="13">
        <v>0</v>
      </c>
      <c r="AC32" s="13">
        <v>0</v>
      </c>
      <c r="AD32" s="13" t="s">
        <v>96</v>
      </c>
      <c r="AE32" s="13" t="s">
        <v>88</v>
      </c>
      <c r="AJ32" s="13" t="s">
        <v>155</v>
      </c>
    </row>
    <row r="33" spans="1:36" ht="15.75" hidden="1" customHeight="1" x14ac:dyDescent="0.25">
      <c r="A33" s="2">
        <v>44224</v>
      </c>
      <c r="B33" s="2">
        <v>44170</v>
      </c>
      <c r="C33">
        <v>1</v>
      </c>
      <c r="D33" s="54">
        <f t="shared" si="0"/>
        <v>1.8715121818429292</v>
      </c>
      <c r="E33">
        <v>825</v>
      </c>
      <c r="F33" s="54">
        <f t="shared" si="1"/>
        <v>2.7485094701545418</v>
      </c>
      <c r="G33" s="11">
        <v>169508</v>
      </c>
      <c r="I33" s="13">
        <v>0</v>
      </c>
      <c r="J33" s="13">
        <v>0</v>
      </c>
      <c r="K33" s="13">
        <v>0</v>
      </c>
      <c r="L33" s="13">
        <v>0</v>
      </c>
      <c r="M33" s="13">
        <v>0</v>
      </c>
      <c r="N33" s="13">
        <v>0</v>
      </c>
      <c r="O33" s="13">
        <v>0</v>
      </c>
      <c r="P33" s="13">
        <v>0</v>
      </c>
      <c r="Q33" s="13">
        <v>0</v>
      </c>
      <c r="R33" s="13">
        <v>0</v>
      </c>
      <c r="S33" s="13">
        <v>0</v>
      </c>
      <c r="T33" s="13">
        <v>0</v>
      </c>
      <c r="U33" s="13">
        <v>0</v>
      </c>
      <c r="W33" s="13" t="s">
        <v>92</v>
      </c>
      <c r="X33" s="13">
        <v>0</v>
      </c>
      <c r="Y33" s="13">
        <v>1</v>
      </c>
      <c r="Z33" s="13">
        <v>0</v>
      </c>
      <c r="AA33" s="13">
        <v>0</v>
      </c>
      <c r="AB33" s="13">
        <v>1</v>
      </c>
      <c r="AC33" s="13">
        <v>0</v>
      </c>
      <c r="AJ33" s="13" t="s">
        <v>157</v>
      </c>
    </row>
    <row r="34" spans="1:36" ht="15.75" hidden="1" customHeight="1" x14ac:dyDescent="0.25">
      <c r="A34" s="2">
        <v>44224</v>
      </c>
      <c r="B34" s="2">
        <v>44170</v>
      </c>
      <c r="C34">
        <v>2</v>
      </c>
      <c r="D34" s="54">
        <f t="shared" si="0"/>
        <v>0.86883535229799014</v>
      </c>
      <c r="E34">
        <v>383</v>
      </c>
      <c r="F34" s="54">
        <f t="shared" si="1"/>
        <v>0.67966863782516418</v>
      </c>
      <c r="G34" s="11">
        <v>41917</v>
      </c>
      <c r="I34" s="13">
        <v>1</v>
      </c>
      <c r="J34" s="13">
        <v>0</v>
      </c>
      <c r="K34" s="13">
        <v>1</v>
      </c>
      <c r="L34" s="13">
        <v>0</v>
      </c>
      <c r="M34" s="13">
        <v>0</v>
      </c>
      <c r="N34" s="13">
        <v>1</v>
      </c>
      <c r="O34" s="13">
        <v>0</v>
      </c>
      <c r="P34" s="13">
        <v>0</v>
      </c>
      <c r="Q34" s="13">
        <v>0</v>
      </c>
      <c r="R34" s="13">
        <v>1</v>
      </c>
      <c r="S34" s="13">
        <v>0</v>
      </c>
      <c r="T34" s="13">
        <v>0</v>
      </c>
      <c r="U34" s="13">
        <v>0</v>
      </c>
      <c r="V34" s="13" t="s">
        <v>158</v>
      </c>
      <c r="W34" s="13" t="s">
        <v>92</v>
      </c>
      <c r="X34" s="13">
        <v>1</v>
      </c>
      <c r="Y34" s="13">
        <v>0</v>
      </c>
      <c r="Z34" s="13">
        <v>1</v>
      </c>
      <c r="AA34" s="13">
        <v>0</v>
      </c>
      <c r="AB34" s="13">
        <v>0</v>
      </c>
      <c r="AC34" s="13">
        <v>0</v>
      </c>
      <c r="AD34" s="13" t="s">
        <v>96</v>
      </c>
      <c r="AE34" t="s">
        <v>159</v>
      </c>
      <c r="AJ34" s="13" t="s">
        <v>160</v>
      </c>
    </row>
    <row r="35" spans="1:36" ht="15.75" hidden="1" customHeight="1" x14ac:dyDescent="0.25">
      <c r="A35" s="2">
        <v>44224</v>
      </c>
      <c r="B35" s="2">
        <v>44168</v>
      </c>
      <c r="C35">
        <v>2</v>
      </c>
      <c r="D35" s="54">
        <f t="shared" si="0"/>
        <v>4.3101492672746247</v>
      </c>
      <c r="E35">
        <v>1900</v>
      </c>
      <c r="F35" s="54">
        <f t="shared" si="1"/>
        <v>3.0984860400144636</v>
      </c>
      <c r="G35" s="11">
        <v>191092</v>
      </c>
      <c r="I35" s="13">
        <v>1</v>
      </c>
      <c r="J35" s="13">
        <v>0</v>
      </c>
      <c r="K35" s="13">
        <v>0</v>
      </c>
      <c r="L35" s="13">
        <v>0</v>
      </c>
      <c r="M35" s="13">
        <v>1</v>
      </c>
      <c r="N35" s="13">
        <v>0</v>
      </c>
      <c r="O35" s="13">
        <v>0</v>
      </c>
      <c r="P35" s="13">
        <v>0</v>
      </c>
      <c r="Q35" s="13">
        <v>0</v>
      </c>
      <c r="R35" s="13">
        <v>0</v>
      </c>
      <c r="S35" s="13">
        <v>0</v>
      </c>
      <c r="T35" s="13">
        <v>0</v>
      </c>
      <c r="U35" s="13">
        <v>0</v>
      </c>
      <c r="V35" s="13" t="s">
        <v>161</v>
      </c>
      <c r="W35" s="13" t="s">
        <v>92</v>
      </c>
      <c r="X35" s="13">
        <v>1</v>
      </c>
      <c r="Y35" s="13">
        <v>0</v>
      </c>
      <c r="Z35" s="13">
        <v>0</v>
      </c>
      <c r="AA35" s="13">
        <v>0</v>
      </c>
      <c r="AB35" s="13">
        <v>0</v>
      </c>
      <c r="AC35" s="13">
        <v>0</v>
      </c>
      <c r="AD35" s="13" t="s">
        <v>96</v>
      </c>
      <c r="AE35" t="s">
        <v>88</v>
      </c>
    </row>
    <row r="36" spans="1:36" ht="15.75" customHeight="1" x14ac:dyDescent="0.25">
      <c r="A36" s="2">
        <v>44224</v>
      </c>
      <c r="B36" s="2">
        <v>44168</v>
      </c>
      <c r="C36">
        <v>2</v>
      </c>
      <c r="D36" s="54">
        <f t="shared" si="0"/>
        <v>0.38564493444036113</v>
      </c>
      <c r="E36">
        <v>170</v>
      </c>
      <c r="F36" s="54">
        <f t="shared" si="1"/>
        <v>0.27336244399872228</v>
      </c>
      <c r="G36" s="11">
        <v>16859</v>
      </c>
      <c r="I36" s="13">
        <v>1</v>
      </c>
      <c r="J36" s="13">
        <v>1</v>
      </c>
      <c r="K36" s="13">
        <v>1</v>
      </c>
      <c r="L36" s="13">
        <v>0</v>
      </c>
      <c r="M36" s="13">
        <v>1</v>
      </c>
      <c r="N36" s="13">
        <v>1</v>
      </c>
      <c r="O36" s="13">
        <v>0</v>
      </c>
      <c r="P36" s="13">
        <v>0</v>
      </c>
      <c r="Q36" s="13">
        <v>0</v>
      </c>
      <c r="R36" s="13">
        <v>1</v>
      </c>
      <c r="S36" s="13">
        <v>0</v>
      </c>
      <c r="T36" s="13">
        <v>0</v>
      </c>
      <c r="U36" s="13">
        <v>6</v>
      </c>
      <c r="V36" s="13" t="s">
        <v>162</v>
      </c>
      <c r="W36" s="13">
        <v>1</v>
      </c>
      <c r="X36" s="13">
        <v>1</v>
      </c>
      <c r="Y36" s="13">
        <v>0</v>
      </c>
      <c r="Z36" s="13">
        <v>0</v>
      </c>
      <c r="AA36" s="13">
        <v>0</v>
      </c>
      <c r="AB36" s="13">
        <v>0</v>
      </c>
      <c r="AC36" s="13">
        <v>0</v>
      </c>
      <c r="AD36" s="13" t="s">
        <v>96</v>
      </c>
      <c r="AE36" t="s">
        <v>163</v>
      </c>
      <c r="AJ36" t="s">
        <v>164</v>
      </c>
    </row>
    <row r="37" spans="1:36" ht="15.75" hidden="1" customHeight="1" x14ac:dyDescent="0.25">
      <c r="A37" s="2">
        <v>44224</v>
      </c>
      <c r="B37" s="2">
        <v>44167</v>
      </c>
      <c r="C37">
        <v>2</v>
      </c>
      <c r="D37" s="54">
        <f t="shared" si="0"/>
        <v>0.31532144639535414</v>
      </c>
      <c r="E37">
        <v>139</v>
      </c>
      <c r="F37" s="54">
        <f t="shared" si="1"/>
        <v>0.57905685984236144</v>
      </c>
      <c r="G37" s="11">
        <v>35712</v>
      </c>
      <c r="I37" s="13">
        <v>1</v>
      </c>
      <c r="J37" s="13">
        <v>0</v>
      </c>
      <c r="K37" s="13">
        <v>0</v>
      </c>
      <c r="L37" s="13">
        <v>0</v>
      </c>
      <c r="M37" s="13">
        <v>1</v>
      </c>
      <c r="N37" s="13">
        <v>0</v>
      </c>
      <c r="O37" s="13">
        <v>0</v>
      </c>
      <c r="P37" s="13">
        <v>0</v>
      </c>
      <c r="Q37" s="13">
        <v>0</v>
      </c>
      <c r="R37" s="13">
        <v>0</v>
      </c>
      <c r="S37" s="13">
        <v>0</v>
      </c>
      <c r="T37" s="13">
        <v>0</v>
      </c>
      <c r="U37" s="13">
        <v>0</v>
      </c>
      <c r="V37" s="13" t="s">
        <v>165</v>
      </c>
      <c r="W37" s="13" t="s">
        <v>92</v>
      </c>
      <c r="X37" s="13">
        <v>1</v>
      </c>
      <c r="Y37" s="13">
        <v>0</v>
      </c>
      <c r="Z37" s="13">
        <v>0</v>
      </c>
      <c r="AA37" s="13">
        <v>0</v>
      </c>
      <c r="AB37" s="13">
        <v>0</v>
      </c>
      <c r="AC37" s="13">
        <v>0</v>
      </c>
      <c r="AD37" s="13" t="s">
        <v>96</v>
      </c>
      <c r="AE37" t="s">
        <v>88</v>
      </c>
      <c r="AJ37" t="s">
        <v>166</v>
      </c>
    </row>
    <row r="38" spans="1:36" ht="15.75" hidden="1" customHeight="1" x14ac:dyDescent="0.25">
      <c r="A38" s="2">
        <v>44224</v>
      </c>
      <c r="B38" s="2">
        <v>44166</v>
      </c>
      <c r="C38">
        <v>1</v>
      </c>
      <c r="D38" s="54">
        <f t="shared" si="0"/>
        <v>6.1204119595299673</v>
      </c>
      <c r="E38">
        <v>2698</v>
      </c>
      <c r="F38" s="54">
        <f t="shared" si="1"/>
        <v>1.4658511788846604</v>
      </c>
      <c r="G38" s="11">
        <v>90403</v>
      </c>
      <c r="I38" s="13">
        <v>0</v>
      </c>
      <c r="J38" s="13">
        <v>0</v>
      </c>
      <c r="K38" s="13">
        <v>0</v>
      </c>
      <c r="L38" s="13">
        <v>0</v>
      </c>
      <c r="M38" s="13">
        <v>0</v>
      </c>
      <c r="N38" s="13">
        <v>0</v>
      </c>
      <c r="O38" s="13">
        <v>0</v>
      </c>
      <c r="P38" s="13">
        <v>0</v>
      </c>
      <c r="Q38" s="13">
        <v>0</v>
      </c>
      <c r="R38" s="13">
        <v>1</v>
      </c>
      <c r="S38" s="13">
        <v>1</v>
      </c>
      <c r="T38" s="13">
        <v>0</v>
      </c>
      <c r="U38" s="13">
        <v>1</v>
      </c>
      <c r="W38" s="13">
        <v>1</v>
      </c>
      <c r="X38" s="13">
        <v>0</v>
      </c>
      <c r="Y38" s="13">
        <v>0</v>
      </c>
      <c r="Z38" s="13">
        <v>0</v>
      </c>
      <c r="AA38" s="13">
        <v>0</v>
      </c>
      <c r="AB38" s="13">
        <v>1</v>
      </c>
      <c r="AC38" s="13">
        <v>0</v>
      </c>
      <c r="AJ38" t="s">
        <v>167</v>
      </c>
    </row>
    <row r="39" spans="1:36" ht="15.75" hidden="1" customHeight="1" x14ac:dyDescent="0.25">
      <c r="A39" s="2">
        <v>44224</v>
      </c>
      <c r="B39" s="2">
        <v>44166</v>
      </c>
      <c r="C39">
        <v>2</v>
      </c>
      <c r="D39" s="54">
        <f t="shared" si="0"/>
        <v>0.57393040243183158</v>
      </c>
      <c r="E39">
        <v>253</v>
      </c>
      <c r="F39" s="54">
        <f t="shared" si="1"/>
        <v>0.46847308452524378</v>
      </c>
      <c r="G39" s="11">
        <v>28892</v>
      </c>
      <c r="I39" s="13">
        <v>1</v>
      </c>
      <c r="J39" s="13">
        <v>0</v>
      </c>
      <c r="K39" s="13">
        <v>0</v>
      </c>
      <c r="L39" s="13">
        <v>0</v>
      </c>
      <c r="M39" s="13">
        <v>1</v>
      </c>
      <c r="N39" s="13">
        <v>0</v>
      </c>
      <c r="O39" s="13">
        <v>0</v>
      </c>
      <c r="P39" s="13">
        <v>0</v>
      </c>
      <c r="Q39" s="13">
        <v>0</v>
      </c>
      <c r="R39" s="13">
        <v>0</v>
      </c>
      <c r="S39" s="13">
        <v>0</v>
      </c>
      <c r="T39" s="13">
        <v>0</v>
      </c>
      <c r="U39" s="13">
        <v>0</v>
      </c>
      <c r="V39" t="s">
        <v>168</v>
      </c>
      <c r="W39" s="13" t="s">
        <v>92</v>
      </c>
      <c r="X39" s="13">
        <v>1</v>
      </c>
      <c r="Y39" s="13">
        <v>0</v>
      </c>
      <c r="Z39" s="13">
        <v>0</v>
      </c>
      <c r="AA39" s="13">
        <v>0</v>
      </c>
      <c r="AB39" s="13">
        <v>0</v>
      </c>
      <c r="AC39" s="13">
        <v>0</v>
      </c>
      <c r="AD39" t="s">
        <v>96</v>
      </c>
      <c r="AE39" t="s">
        <v>88</v>
      </c>
      <c r="AJ39" t="s">
        <v>169</v>
      </c>
    </row>
    <row r="40" spans="1:36" ht="15.75" hidden="1" customHeight="1" x14ac:dyDescent="0.25">
      <c r="A40" s="2">
        <v>44224</v>
      </c>
      <c r="B40" s="2">
        <v>44165</v>
      </c>
      <c r="C40">
        <v>2</v>
      </c>
      <c r="D40" s="54">
        <f t="shared" si="0"/>
        <v>1.9577151671884216</v>
      </c>
      <c r="E40">
        <v>863</v>
      </c>
      <c r="F40" s="54">
        <f t="shared" si="1"/>
        <v>1.9271087531436115</v>
      </c>
      <c r="G40" s="11">
        <v>118850</v>
      </c>
      <c r="I40" s="13">
        <v>0</v>
      </c>
      <c r="J40" s="13">
        <v>0</v>
      </c>
      <c r="K40" s="13">
        <v>0</v>
      </c>
      <c r="L40" s="13">
        <v>0</v>
      </c>
      <c r="M40" s="13">
        <v>0</v>
      </c>
      <c r="N40" s="13">
        <v>0</v>
      </c>
      <c r="O40" s="13">
        <v>0</v>
      </c>
      <c r="P40" s="13">
        <v>0</v>
      </c>
      <c r="Q40" s="13">
        <v>0</v>
      </c>
      <c r="R40" s="13">
        <v>0</v>
      </c>
      <c r="S40" s="13">
        <v>1</v>
      </c>
      <c r="T40" s="13">
        <v>0</v>
      </c>
      <c r="W40" s="13" t="s">
        <v>92</v>
      </c>
      <c r="X40" s="13">
        <v>0</v>
      </c>
      <c r="Y40" s="13">
        <v>1</v>
      </c>
      <c r="Z40" s="13">
        <v>1</v>
      </c>
      <c r="AA40" s="13">
        <v>1</v>
      </c>
      <c r="AB40" s="13">
        <v>0</v>
      </c>
      <c r="AC40" s="13">
        <v>0</v>
      </c>
      <c r="AJ40" t="s">
        <v>170</v>
      </c>
    </row>
    <row r="41" spans="1:36" ht="15.75" hidden="1" customHeight="1" x14ac:dyDescent="0.25">
      <c r="A41" s="2">
        <v>44224</v>
      </c>
      <c r="B41" s="2">
        <v>44165</v>
      </c>
      <c r="C41">
        <v>1</v>
      </c>
      <c r="D41" s="54">
        <f t="shared" si="0"/>
        <v>1.0321673245315548</v>
      </c>
      <c r="E41">
        <v>455</v>
      </c>
      <c r="F41" s="54">
        <f t="shared" si="1"/>
        <v>1.7766856323786702</v>
      </c>
      <c r="G41" s="11">
        <v>109573</v>
      </c>
      <c r="I41" s="13">
        <v>1</v>
      </c>
      <c r="J41" s="13">
        <v>0</v>
      </c>
      <c r="K41" s="13">
        <v>0</v>
      </c>
      <c r="L41" s="13">
        <v>0</v>
      </c>
      <c r="M41" s="13">
        <v>1</v>
      </c>
      <c r="N41" s="13">
        <v>0</v>
      </c>
      <c r="O41" s="13">
        <v>0</v>
      </c>
      <c r="P41" s="13">
        <v>0</v>
      </c>
      <c r="Q41" s="13">
        <v>0</v>
      </c>
      <c r="R41" s="13">
        <v>0</v>
      </c>
      <c r="S41" s="13">
        <v>1</v>
      </c>
      <c r="T41" s="13">
        <v>0</v>
      </c>
      <c r="U41" s="13">
        <v>0</v>
      </c>
      <c r="V41" t="s">
        <v>172</v>
      </c>
      <c r="W41" t="s">
        <v>92</v>
      </c>
      <c r="X41" s="13">
        <v>0</v>
      </c>
      <c r="Y41" s="13">
        <v>0</v>
      </c>
      <c r="Z41" s="13">
        <v>0</v>
      </c>
      <c r="AA41" s="13">
        <v>0</v>
      </c>
      <c r="AB41" s="13">
        <v>1</v>
      </c>
      <c r="AC41" s="13">
        <v>0</v>
      </c>
      <c r="AD41" t="s">
        <v>96</v>
      </c>
      <c r="AE41" t="s">
        <v>142</v>
      </c>
      <c r="AJ41" t="s">
        <v>173</v>
      </c>
    </row>
    <row r="42" spans="1:36" ht="15.75" hidden="1" customHeight="1" x14ac:dyDescent="0.25">
      <c r="A42" s="2">
        <v>44224</v>
      </c>
      <c r="B42" s="2">
        <v>44165</v>
      </c>
      <c r="C42">
        <v>2</v>
      </c>
      <c r="D42" s="54">
        <f t="shared" si="0"/>
        <v>0.27902545256567307</v>
      </c>
      <c r="E42">
        <v>123</v>
      </c>
      <c r="F42" s="54">
        <f t="shared" si="1"/>
        <v>0.47408334644015915</v>
      </c>
      <c r="G42" s="11">
        <v>29238</v>
      </c>
      <c r="I42" s="13">
        <v>1</v>
      </c>
      <c r="J42" s="13">
        <v>0</v>
      </c>
      <c r="K42" s="13">
        <v>0</v>
      </c>
      <c r="L42" s="13">
        <v>0</v>
      </c>
      <c r="M42" s="13">
        <v>1</v>
      </c>
      <c r="N42" s="13">
        <v>0</v>
      </c>
      <c r="O42" s="13">
        <v>0</v>
      </c>
      <c r="P42" s="13">
        <v>0</v>
      </c>
      <c r="Q42" s="13">
        <v>0</v>
      </c>
      <c r="R42" s="13">
        <v>0</v>
      </c>
      <c r="S42" s="13">
        <v>0</v>
      </c>
      <c r="T42" s="13">
        <v>0</v>
      </c>
      <c r="U42" s="13">
        <v>0</v>
      </c>
      <c r="V42" t="s">
        <v>171</v>
      </c>
      <c r="W42" s="13" t="s">
        <v>92</v>
      </c>
      <c r="X42" s="13">
        <v>1</v>
      </c>
      <c r="Y42" s="13">
        <v>0</v>
      </c>
      <c r="Z42" s="13">
        <v>0</v>
      </c>
      <c r="AA42" s="13">
        <v>0</v>
      </c>
      <c r="AB42" s="13">
        <v>0</v>
      </c>
      <c r="AC42" s="13">
        <v>0</v>
      </c>
      <c r="AD42" t="s">
        <v>96</v>
      </c>
      <c r="AE42" t="s">
        <v>88</v>
      </c>
      <c r="AJ42" t="s">
        <v>169</v>
      </c>
    </row>
    <row r="43" spans="1:36" ht="15.75" hidden="1" customHeight="1" x14ac:dyDescent="0.25">
      <c r="A43" s="2">
        <v>44224</v>
      </c>
      <c r="B43" s="2">
        <v>44163</v>
      </c>
      <c r="C43">
        <v>1</v>
      </c>
      <c r="D43" s="54">
        <f t="shared" si="0"/>
        <v>1.1342498071775329</v>
      </c>
      <c r="E43">
        <v>500</v>
      </c>
      <c r="F43" s="54">
        <f t="shared" si="1"/>
        <v>1.1358186036933684</v>
      </c>
      <c r="G43" s="11">
        <v>70049</v>
      </c>
      <c r="I43" s="13">
        <v>1</v>
      </c>
      <c r="J43" s="13">
        <v>0</v>
      </c>
      <c r="K43" s="13">
        <v>0</v>
      </c>
      <c r="L43" s="13">
        <v>0</v>
      </c>
      <c r="M43" s="13">
        <v>1</v>
      </c>
      <c r="N43" s="13">
        <v>0</v>
      </c>
      <c r="O43" s="13">
        <v>0</v>
      </c>
      <c r="P43" s="13">
        <v>0</v>
      </c>
      <c r="Q43" s="13">
        <v>0</v>
      </c>
      <c r="R43" s="13">
        <v>0</v>
      </c>
      <c r="S43" s="13">
        <v>1</v>
      </c>
      <c r="T43" s="13">
        <v>0</v>
      </c>
      <c r="U43" s="13">
        <v>0</v>
      </c>
      <c r="V43" t="s">
        <v>176</v>
      </c>
      <c r="W43">
        <v>1</v>
      </c>
      <c r="X43" s="13">
        <v>0</v>
      </c>
      <c r="Y43" s="13">
        <v>0</v>
      </c>
      <c r="Z43" s="13">
        <v>0</v>
      </c>
      <c r="AA43" s="13">
        <v>0</v>
      </c>
      <c r="AB43" s="13">
        <v>1</v>
      </c>
      <c r="AC43" s="13">
        <v>0</v>
      </c>
      <c r="AD43" t="s">
        <v>96</v>
      </c>
      <c r="AE43" t="s">
        <v>111</v>
      </c>
      <c r="AJ43" t="s">
        <v>177</v>
      </c>
    </row>
    <row r="44" spans="1:36" ht="15.75" hidden="1" customHeight="1" x14ac:dyDescent="0.25">
      <c r="A44" s="2">
        <v>44224</v>
      </c>
      <c r="B44" s="2">
        <v>44163</v>
      </c>
      <c r="C44">
        <v>1</v>
      </c>
      <c r="D44" s="54">
        <f t="shared" si="0"/>
        <v>0.53536590898779546</v>
      </c>
      <c r="E44">
        <v>236</v>
      </c>
      <c r="F44" s="54">
        <f t="shared" si="1"/>
        <v>0.82084941959732594</v>
      </c>
      <c r="G44" s="11">
        <v>50624</v>
      </c>
      <c r="I44" s="13">
        <v>1</v>
      </c>
      <c r="J44" s="13">
        <v>0</v>
      </c>
      <c r="K44" s="13">
        <v>0</v>
      </c>
      <c r="L44" s="13">
        <v>0</v>
      </c>
      <c r="M44" s="13">
        <v>1</v>
      </c>
      <c r="N44" s="13">
        <v>0</v>
      </c>
      <c r="O44" s="13">
        <v>0</v>
      </c>
      <c r="P44" s="13">
        <v>0</v>
      </c>
      <c r="Q44" s="13">
        <v>0</v>
      </c>
      <c r="R44" s="13">
        <v>1</v>
      </c>
      <c r="S44" s="13">
        <v>0</v>
      </c>
      <c r="T44" s="13">
        <v>0</v>
      </c>
      <c r="U44" s="13">
        <v>0</v>
      </c>
      <c r="V44" t="s">
        <v>174</v>
      </c>
      <c r="W44" t="s">
        <v>92</v>
      </c>
      <c r="X44" s="13">
        <v>1</v>
      </c>
      <c r="Y44" s="13">
        <v>0</v>
      </c>
      <c r="Z44" s="13">
        <v>1</v>
      </c>
      <c r="AA44" s="13">
        <v>0</v>
      </c>
      <c r="AB44" s="13">
        <v>0</v>
      </c>
      <c r="AC44" s="13">
        <v>0</v>
      </c>
      <c r="AD44" t="s">
        <v>87</v>
      </c>
      <c r="AE44" t="s">
        <v>175</v>
      </c>
    </row>
    <row r="45" spans="1:36" ht="15.75" hidden="1" customHeight="1" x14ac:dyDescent="0.25">
      <c r="A45" s="2">
        <v>44224</v>
      </c>
      <c r="B45" s="2">
        <v>44162</v>
      </c>
      <c r="C45">
        <v>1</v>
      </c>
      <c r="D45" s="54">
        <f t="shared" si="0"/>
        <v>0.9663808357152579</v>
      </c>
      <c r="E45">
        <v>426</v>
      </c>
      <c r="F45" s="54">
        <f t="shared" si="1"/>
        <v>0.63595399585229773</v>
      </c>
      <c r="G45" s="11">
        <v>39221</v>
      </c>
      <c r="I45" s="13">
        <v>1</v>
      </c>
      <c r="J45" s="13">
        <v>0</v>
      </c>
      <c r="K45" s="13">
        <v>0</v>
      </c>
      <c r="L45" s="13">
        <v>0</v>
      </c>
      <c r="M45" s="13">
        <v>0</v>
      </c>
      <c r="N45" s="13">
        <v>0</v>
      </c>
      <c r="O45" s="13">
        <v>0</v>
      </c>
      <c r="P45" s="13">
        <v>0</v>
      </c>
      <c r="Q45" s="13">
        <v>0</v>
      </c>
      <c r="R45" s="13">
        <v>1</v>
      </c>
      <c r="S45" s="13">
        <v>1</v>
      </c>
      <c r="T45" s="13">
        <v>0</v>
      </c>
      <c r="U45" s="13">
        <v>2</v>
      </c>
      <c r="V45" t="s">
        <v>182</v>
      </c>
      <c r="W45">
        <v>1</v>
      </c>
      <c r="X45" s="13">
        <v>0</v>
      </c>
      <c r="Y45" s="13">
        <v>0</v>
      </c>
      <c r="Z45" s="13">
        <v>0</v>
      </c>
      <c r="AA45" s="13">
        <v>0</v>
      </c>
      <c r="AB45" s="13">
        <v>1</v>
      </c>
      <c r="AC45" s="13">
        <v>0</v>
      </c>
      <c r="AD45" t="s">
        <v>96</v>
      </c>
      <c r="AE45" t="s">
        <v>142</v>
      </c>
      <c r="AJ45" t="s">
        <v>183</v>
      </c>
    </row>
    <row r="46" spans="1:36" ht="15.75" hidden="1" customHeight="1" x14ac:dyDescent="0.25">
      <c r="A46" s="2">
        <v>44224</v>
      </c>
      <c r="B46" s="2">
        <v>44162</v>
      </c>
      <c r="C46">
        <v>2</v>
      </c>
      <c r="D46" s="54">
        <f t="shared" si="0"/>
        <v>0.27675695295131802</v>
      </c>
      <c r="E46">
        <v>122</v>
      </c>
      <c r="F46" s="54">
        <f t="shared" si="1"/>
        <v>0.43482772766556355</v>
      </c>
      <c r="G46" s="11">
        <v>26817</v>
      </c>
      <c r="I46" s="13">
        <v>1</v>
      </c>
      <c r="J46" s="13">
        <v>0</v>
      </c>
      <c r="K46" s="13">
        <v>0</v>
      </c>
      <c r="L46" s="13">
        <v>0</v>
      </c>
      <c r="M46" s="13">
        <v>1</v>
      </c>
      <c r="N46" s="13">
        <v>1</v>
      </c>
      <c r="O46" s="13">
        <v>0</v>
      </c>
      <c r="P46" s="13">
        <v>0</v>
      </c>
      <c r="Q46" s="13">
        <v>0</v>
      </c>
      <c r="R46" s="13">
        <v>0</v>
      </c>
      <c r="S46" s="13">
        <v>0</v>
      </c>
      <c r="T46" s="13">
        <v>0</v>
      </c>
      <c r="U46" s="13">
        <v>1</v>
      </c>
      <c r="V46" t="s">
        <v>181</v>
      </c>
      <c r="W46" t="s">
        <v>92</v>
      </c>
      <c r="X46" s="13">
        <v>1</v>
      </c>
      <c r="Y46" s="13">
        <v>0</v>
      </c>
      <c r="Z46" s="13">
        <v>0</v>
      </c>
      <c r="AA46" s="13">
        <v>0</v>
      </c>
      <c r="AB46" s="13">
        <v>0</v>
      </c>
      <c r="AC46" s="13">
        <v>0</v>
      </c>
      <c r="AD46" t="s">
        <v>96</v>
      </c>
      <c r="AE46" t="s">
        <v>131</v>
      </c>
    </row>
    <row r="47" spans="1:36" ht="15.75" customHeight="1" x14ac:dyDescent="0.25">
      <c r="A47" s="2">
        <v>44224</v>
      </c>
      <c r="B47" s="2">
        <v>44162</v>
      </c>
      <c r="C47">
        <v>2</v>
      </c>
      <c r="D47" s="54">
        <f t="shared" si="0"/>
        <v>0.34254344176761492</v>
      </c>
      <c r="E47">
        <v>151</v>
      </c>
      <c r="F47" s="54">
        <f t="shared" si="1"/>
        <v>0.40071214654133841</v>
      </c>
      <c r="G47" s="11">
        <v>24713</v>
      </c>
      <c r="I47" s="13">
        <v>1</v>
      </c>
      <c r="J47" s="13">
        <v>1</v>
      </c>
      <c r="K47" s="13">
        <v>1</v>
      </c>
      <c r="L47" s="13">
        <v>0</v>
      </c>
      <c r="M47" s="13">
        <v>0</v>
      </c>
      <c r="N47" s="13">
        <v>1</v>
      </c>
      <c r="O47" s="13">
        <v>0</v>
      </c>
      <c r="P47" s="13">
        <v>0</v>
      </c>
      <c r="Q47" s="13">
        <v>0</v>
      </c>
      <c r="R47" s="13">
        <v>0</v>
      </c>
      <c r="S47" s="13">
        <v>0</v>
      </c>
      <c r="T47" s="13">
        <v>0</v>
      </c>
      <c r="U47" s="13">
        <v>2</v>
      </c>
      <c r="V47" t="s">
        <v>178</v>
      </c>
      <c r="W47">
        <v>1</v>
      </c>
      <c r="X47" s="13">
        <v>1</v>
      </c>
      <c r="Y47" s="13">
        <v>0</v>
      </c>
      <c r="Z47" s="13">
        <v>0</v>
      </c>
      <c r="AA47" s="13">
        <v>0</v>
      </c>
      <c r="AB47" s="13">
        <v>0</v>
      </c>
      <c r="AC47" s="13">
        <v>1</v>
      </c>
      <c r="AE47" t="s">
        <v>179</v>
      </c>
      <c r="AJ47" t="s">
        <v>180</v>
      </c>
    </row>
    <row r="48" spans="1:36" ht="15.75" hidden="1" customHeight="1" x14ac:dyDescent="0.25">
      <c r="A48" s="2">
        <v>44224</v>
      </c>
      <c r="B48" s="2">
        <v>44161</v>
      </c>
      <c r="C48">
        <v>1</v>
      </c>
      <c r="D48" s="54">
        <f t="shared" si="0"/>
        <v>0.80985436232475838</v>
      </c>
      <c r="E48">
        <v>357</v>
      </c>
      <c r="F48" s="54">
        <f t="shared" si="1"/>
        <v>0.89318288318818539</v>
      </c>
      <c r="G48" s="11">
        <v>55085</v>
      </c>
      <c r="I48" s="13">
        <v>1</v>
      </c>
      <c r="J48" s="13">
        <v>0</v>
      </c>
      <c r="K48" s="13">
        <v>0</v>
      </c>
      <c r="L48" s="13">
        <v>0</v>
      </c>
      <c r="M48" s="13">
        <v>1</v>
      </c>
      <c r="N48" s="13">
        <v>0</v>
      </c>
      <c r="O48" s="13">
        <v>0</v>
      </c>
      <c r="P48" s="13">
        <v>0</v>
      </c>
      <c r="Q48" s="13">
        <v>0</v>
      </c>
      <c r="R48" s="13">
        <v>0</v>
      </c>
      <c r="S48" s="13">
        <v>0</v>
      </c>
      <c r="T48" s="13">
        <v>0</v>
      </c>
      <c r="U48" s="13">
        <v>0</v>
      </c>
      <c r="V48" t="s">
        <v>184</v>
      </c>
      <c r="W48" t="s">
        <v>92</v>
      </c>
      <c r="X48" s="13">
        <v>1</v>
      </c>
      <c r="Y48" s="13">
        <v>0</v>
      </c>
      <c r="Z48" s="13">
        <v>0</v>
      </c>
      <c r="AA48" s="13">
        <v>0</v>
      </c>
      <c r="AB48" s="13">
        <v>0</v>
      </c>
      <c r="AC48" s="13">
        <v>0</v>
      </c>
      <c r="AD48" t="s">
        <v>96</v>
      </c>
      <c r="AE48" t="s">
        <v>131</v>
      </c>
      <c r="AJ48" t="s">
        <v>185</v>
      </c>
    </row>
    <row r="49" spans="1:36" ht="15.75" hidden="1" customHeight="1" x14ac:dyDescent="0.25">
      <c r="A49" s="2">
        <v>44224</v>
      </c>
      <c r="B49" s="2">
        <v>44161</v>
      </c>
      <c r="C49">
        <v>3</v>
      </c>
      <c r="D49" s="54">
        <f t="shared" si="0"/>
        <v>0.17240597069098498</v>
      </c>
      <c r="E49">
        <v>76</v>
      </c>
      <c r="F49" s="54">
        <f t="shared" si="1"/>
        <v>0.11197823348094052</v>
      </c>
      <c r="G49" s="11">
        <v>6906</v>
      </c>
      <c r="H49">
        <v>137511</v>
      </c>
      <c r="I49" s="13">
        <v>1</v>
      </c>
      <c r="J49" s="13">
        <v>0</v>
      </c>
      <c r="K49" s="13">
        <v>0</v>
      </c>
      <c r="L49" s="13">
        <v>1</v>
      </c>
      <c r="M49" s="13">
        <v>1</v>
      </c>
      <c r="N49" s="13">
        <v>1</v>
      </c>
      <c r="O49" s="13">
        <v>0</v>
      </c>
      <c r="P49" s="13">
        <v>0</v>
      </c>
      <c r="Q49" s="13">
        <v>0</v>
      </c>
      <c r="R49" s="13">
        <v>0</v>
      </c>
      <c r="S49" s="13">
        <v>0</v>
      </c>
      <c r="T49" s="13">
        <v>0</v>
      </c>
      <c r="U49" s="13">
        <v>0</v>
      </c>
      <c r="V49" t="s">
        <v>186</v>
      </c>
      <c r="W49">
        <v>1</v>
      </c>
      <c r="X49" s="13">
        <v>1</v>
      </c>
      <c r="Y49" s="13">
        <v>0</v>
      </c>
      <c r="Z49" s="13">
        <v>0</v>
      </c>
      <c r="AA49" s="13">
        <v>1</v>
      </c>
      <c r="AB49" s="13">
        <v>0</v>
      </c>
      <c r="AC49" s="13">
        <v>0</v>
      </c>
      <c r="AD49" t="s">
        <v>96</v>
      </c>
      <c r="AE49" t="s">
        <v>117</v>
      </c>
      <c r="AJ49" t="s">
        <v>187</v>
      </c>
    </row>
    <row r="50" spans="1:36" ht="15.75" hidden="1" customHeight="1" x14ac:dyDescent="0.25">
      <c r="A50" s="2">
        <v>44224</v>
      </c>
      <c r="B50" s="2">
        <v>44160</v>
      </c>
      <c r="C50">
        <v>2</v>
      </c>
      <c r="D50" s="54">
        <f t="shared" si="0"/>
        <v>0.49226441631504925</v>
      </c>
      <c r="E50">
        <v>217</v>
      </c>
      <c r="F50" s="54">
        <f t="shared" si="1"/>
        <v>0.69157017610709437</v>
      </c>
      <c r="G50" s="11">
        <v>42651</v>
      </c>
      <c r="I50" s="13">
        <v>1</v>
      </c>
      <c r="J50" s="13">
        <v>0</v>
      </c>
      <c r="K50">
        <v>0</v>
      </c>
      <c r="L50">
        <v>0</v>
      </c>
      <c r="M50" s="13">
        <v>1</v>
      </c>
      <c r="N50" s="13">
        <v>0</v>
      </c>
      <c r="O50" s="13">
        <v>0</v>
      </c>
      <c r="P50" s="13">
        <v>0</v>
      </c>
      <c r="Q50" s="13">
        <v>0</v>
      </c>
      <c r="R50" s="13">
        <v>0</v>
      </c>
      <c r="S50" s="13">
        <v>0</v>
      </c>
      <c r="T50" s="13">
        <v>0</v>
      </c>
      <c r="U50" s="13">
        <v>0</v>
      </c>
      <c r="V50" t="s">
        <v>188</v>
      </c>
      <c r="W50" t="s">
        <v>92</v>
      </c>
      <c r="X50" s="13">
        <v>1</v>
      </c>
      <c r="Y50" s="13">
        <v>0</v>
      </c>
      <c r="Z50" s="13">
        <v>0</v>
      </c>
      <c r="AA50" s="13">
        <v>0</v>
      </c>
      <c r="AB50" s="13">
        <v>0</v>
      </c>
      <c r="AC50" s="13">
        <v>0</v>
      </c>
      <c r="AD50" t="s">
        <v>96</v>
      </c>
      <c r="AE50" t="s">
        <v>88</v>
      </c>
      <c r="AJ50" t="s">
        <v>189</v>
      </c>
    </row>
    <row r="51" spans="1:36" ht="15.75" customHeight="1" x14ac:dyDescent="0.25">
      <c r="A51" s="2">
        <v>44224</v>
      </c>
      <c r="B51" s="2">
        <v>44160</v>
      </c>
      <c r="C51">
        <v>1</v>
      </c>
      <c r="D51" s="54">
        <f t="shared" si="0"/>
        <v>0.47184791978585366</v>
      </c>
      <c r="E51">
        <v>208</v>
      </c>
      <c r="F51" s="54">
        <f t="shared" si="1"/>
        <v>0.56937672584466059</v>
      </c>
      <c r="G51" s="11">
        <v>35115</v>
      </c>
      <c r="I51" s="13">
        <v>1</v>
      </c>
      <c r="J51" s="13">
        <v>1</v>
      </c>
      <c r="K51" s="13">
        <v>1</v>
      </c>
      <c r="L51" s="13">
        <v>0</v>
      </c>
      <c r="M51" s="13">
        <v>1</v>
      </c>
      <c r="N51" s="13">
        <v>1</v>
      </c>
      <c r="O51" s="13">
        <v>0</v>
      </c>
      <c r="P51" s="13">
        <v>0</v>
      </c>
      <c r="Q51" s="13">
        <v>0</v>
      </c>
      <c r="R51" s="13">
        <v>0</v>
      </c>
      <c r="S51" s="13">
        <v>0</v>
      </c>
      <c r="T51" s="13">
        <v>0</v>
      </c>
      <c r="U51" s="13">
        <v>0</v>
      </c>
      <c r="V51" t="s">
        <v>186</v>
      </c>
      <c r="W51">
        <v>1</v>
      </c>
      <c r="X51" s="13">
        <v>1</v>
      </c>
      <c r="Y51" s="13">
        <v>0</v>
      </c>
      <c r="Z51" s="13">
        <v>0</v>
      </c>
      <c r="AA51" s="13">
        <v>1</v>
      </c>
      <c r="AB51" s="13">
        <v>0</v>
      </c>
      <c r="AC51" s="13">
        <v>0</v>
      </c>
      <c r="AD51" t="s">
        <v>96</v>
      </c>
      <c r="AE51" t="s">
        <v>190</v>
      </c>
      <c r="AJ51" t="s">
        <v>191</v>
      </c>
    </row>
    <row r="52" spans="1:36" ht="12.5" x14ac:dyDescent="0.25">
      <c r="A52" s="2"/>
      <c r="B52" s="2"/>
    </row>
    <row r="53" spans="1:36" ht="14.5" x14ac:dyDescent="0.35">
      <c r="A53" s="2"/>
      <c r="B53" s="2"/>
      <c r="H53" s="32">
        <f>AVERAGE(H2:H49)</f>
        <v>434148.33333333331</v>
      </c>
      <c r="AJ53" s="24" t="s">
        <v>225</v>
      </c>
    </row>
    <row r="54" spans="1:36" ht="14.5" x14ac:dyDescent="0.35">
      <c r="A54" s="2"/>
      <c r="B54" s="2"/>
      <c r="AJ54" s="24" t="s">
        <v>226</v>
      </c>
    </row>
    <row r="55" spans="1:36" ht="12.5" x14ac:dyDescent="0.25">
      <c r="A55" s="2"/>
      <c r="B55" t="s">
        <v>863</v>
      </c>
    </row>
    <row r="56" spans="1:36" ht="12.5" x14ac:dyDescent="0.25">
      <c r="A56" s="2"/>
      <c r="B56" s="2"/>
    </row>
    <row r="57" spans="1:36" ht="13" x14ac:dyDescent="0.3">
      <c r="A57" s="2"/>
      <c r="B57" s="14" t="s">
        <v>867</v>
      </c>
      <c r="H57" s="50">
        <f>STDEV(G2:G51)</f>
        <v>50299.052449487819</v>
      </c>
    </row>
    <row r="58" spans="1:36" ht="12.5" x14ac:dyDescent="0.25">
      <c r="A58" s="2"/>
      <c r="B58" s="2"/>
    </row>
    <row r="59" spans="1:36" ht="12.5" x14ac:dyDescent="0.25">
      <c r="A59" s="2"/>
      <c r="B59" s="2"/>
    </row>
    <row r="60" spans="1:36" ht="12.5" x14ac:dyDescent="0.25">
      <c r="A60" s="2"/>
      <c r="B60" s="2"/>
    </row>
    <row r="61" spans="1:36" ht="12.5" x14ac:dyDescent="0.25">
      <c r="A61" s="2"/>
      <c r="B61" s="2"/>
    </row>
    <row r="62" spans="1:36" ht="12.5" x14ac:dyDescent="0.25">
      <c r="A62" s="2"/>
      <c r="B62" s="2"/>
    </row>
    <row r="63" spans="1:36" ht="12.5" x14ac:dyDescent="0.25">
      <c r="A63" s="2"/>
      <c r="B63" s="2"/>
    </row>
    <row r="64" spans="1:36" ht="12.5" x14ac:dyDescent="0.25">
      <c r="A64" s="2"/>
      <c r="B64" s="2"/>
    </row>
    <row r="65" spans="1:2" ht="12.5" x14ac:dyDescent="0.25">
      <c r="A65" s="2"/>
      <c r="B65" s="2"/>
    </row>
    <row r="66" spans="1:2" ht="12.5" x14ac:dyDescent="0.25">
      <c r="A66" s="2"/>
      <c r="B66" s="2"/>
    </row>
    <row r="67" spans="1:2" ht="12.5" x14ac:dyDescent="0.25">
      <c r="A67" s="2"/>
      <c r="B67" s="2"/>
    </row>
    <row r="68" spans="1:2" ht="12.5" x14ac:dyDescent="0.25">
      <c r="A68" s="2"/>
      <c r="B68" s="2"/>
    </row>
    <row r="69" spans="1:2" ht="12.5" x14ac:dyDescent="0.25">
      <c r="A69" s="2"/>
      <c r="B69" s="2"/>
    </row>
    <row r="70" spans="1:2" ht="12.5" x14ac:dyDescent="0.25">
      <c r="A70" s="2"/>
      <c r="B70" s="2"/>
    </row>
    <row r="71" spans="1:2" ht="12.5" x14ac:dyDescent="0.25">
      <c r="A71" s="2"/>
      <c r="B71" s="2"/>
    </row>
    <row r="72" spans="1:2" ht="12.5" x14ac:dyDescent="0.25">
      <c r="A72" s="2"/>
      <c r="B72" s="2"/>
    </row>
    <row r="73" spans="1:2" ht="12.5" x14ac:dyDescent="0.25">
      <c r="A73" s="2"/>
      <c r="B73" s="2"/>
    </row>
    <row r="74" spans="1:2" ht="12.5" x14ac:dyDescent="0.25">
      <c r="A74" s="2"/>
      <c r="B74" s="2"/>
    </row>
    <row r="75" spans="1:2" ht="12.5" x14ac:dyDescent="0.25">
      <c r="A75" s="2"/>
      <c r="B75" s="2"/>
    </row>
    <row r="76" spans="1:2" ht="12.5" x14ac:dyDescent="0.25">
      <c r="A76" s="2"/>
      <c r="B76" s="2"/>
    </row>
    <row r="77" spans="1:2" ht="12.5" x14ac:dyDescent="0.25">
      <c r="A77" s="2"/>
      <c r="B77" s="2"/>
    </row>
    <row r="78" spans="1:2" ht="12.5" x14ac:dyDescent="0.25">
      <c r="A78" s="2"/>
      <c r="B78" s="2"/>
    </row>
    <row r="79" spans="1:2" ht="12.5" x14ac:dyDescent="0.25">
      <c r="A79" s="2"/>
      <c r="B79" s="2"/>
    </row>
    <row r="80" spans="1:2" ht="12.5" x14ac:dyDescent="0.25">
      <c r="A80" s="2"/>
      <c r="B80" s="2"/>
    </row>
    <row r="81" spans="1:2" ht="12.5" x14ac:dyDescent="0.25">
      <c r="A81" s="2"/>
      <c r="B81" s="2"/>
    </row>
    <row r="82" spans="1:2" ht="12.5" x14ac:dyDescent="0.25">
      <c r="A82" s="2"/>
      <c r="B82" s="2"/>
    </row>
    <row r="83" spans="1:2" ht="12.5" x14ac:dyDescent="0.25">
      <c r="A83" s="2"/>
      <c r="B83" s="2"/>
    </row>
    <row r="84" spans="1:2" ht="12.5" x14ac:dyDescent="0.25">
      <c r="A84" s="2"/>
      <c r="B84" s="2"/>
    </row>
    <row r="85" spans="1:2" ht="12.5" x14ac:dyDescent="0.25">
      <c r="A85" s="2"/>
      <c r="B85" s="2"/>
    </row>
    <row r="86" spans="1:2" ht="12.5" x14ac:dyDescent="0.25">
      <c r="A86" s="2"/>
      <c r="B86" s="2"/>
    </row>
    <row r="87" spans="1:2" ht="12.5" x14ac:dyDescent="0.25">
      <c r="A87" s="2"/>
      <c r="B87" s="2"/>
    </row>
    <row r="88" spans="1:2" ht="12.5" x14ac:dyDescent="0.25">
      <c r="A88" s="2"/>
      <c r="B88" s="2"/>
    </row>
    <row r="89" spans="1:2" ht="12.5" x14ac:dyDescent="0.25">
      <c r="A89" s="2"/>
      <c r="B89" s="2"/>
    </row>
    <row r="90" spans="1:2" ht="12.5" x14ac:dyDescent="0.25">
      <c r="A90" s="2"/>
      <c r="B90" s="2"/>
    </row>
    <row r="91" spans="1:2" ht="12.5" x14ac:dyDescent="0.25">
      <c r="A91" s="2"/>
      <c r="B91" s="2"/>
    </row>
    <row r="92" spans="1:2" ht="12.5" x14ac:dyDescent="0.25">
      <c r="A92" s="2"/>
      <c r="B92" s="2"/>
    </row>
    <row r="93" spans="1:2" ht="12.5" x14ac:dyDescent="0.25">
      <c r="A93" s="2"/>
      <c r="B93" s="2"/>
    </row>
    <row r="94" spans="1:2" ht="12.5" x14ac:dyDescent="0.25">
      <c r="A94" s="2"/>
      <c r="B94" s="2"/>
    </row>
    <row r="95" spans="1:2" ht="12.5" x14ac:dyDescent="0.25">
      <c r="A95" s="2"/>
      <c r="B95" s="2"/>
    </row>
    <row r="96" spans="1:2" ht="12.5" x14ac:dyDescent="0.25">
      <c r="A96" s="2"/>
      <c r="B96" s="2"/>
    </row>
    <row r="97" spans="1:2" ht="12.5" x14ac:dyDescent="0.25">
      <c r="A97" s="2"/>
      <c r="B97" s="2"/>
    </row>
    <row r="98" spans="1:2" ht="12.5" x14ac:dyDescent="0.25">
      <c r="A98" s="2"/>
      <c r="B98" s="2"/>
    </row>
    <row r="99" spans="1:2" ht="12.5" x14ac:dyDescent="0.25">
      <c r="A99" s="2"/>
      <c r="B99" s="2"/>
    </row>
    <row r="100" spans="1:2" ht="12.5" x14ac:dyDescent="0.25">
      <c r="A100" s="2"/>
      <c r="B100" s="2"/>
    </row>
    <row r="101" spans="1:2" ht="12.5" x14ac:dyDescent="0.25">
      <c r="A101" s="2"/>
      <c r="B101" s="2"/>
    </row>
    <row r="102" spans="1:2" ht="12.5" x14ac:dyDescent="0.25">
      <c r="A102" s="2"/>
      <c r="B102" s="2"/>
    </row>
    <row r="103" spans="1:2" ht="12.5" x14ac:dyDescent="0.25">
      <c r="A103" s="2"/>
      <c r="B103" s="2"/>
    </row>
    <row r="104" spans="1:2" ht="12.5" x14ac:dyDescent="0.25">
      <c r="A104" s="2"/>
      <c r="B104" s="2"/>
    </row>
    <row r="105" spans="1:2" ht="12.5" x14ac:dyDescent="0.25">
      <c r="A105" s="2"/>
      <c r="B105" s="2"/>
    </row>
    <row r="106" spans="1:2" ht="12.5" x14ac:dyDescent="0.25">
      <c r="A106" s="2"/>
      <c r="B106" s="2"/>
    </row>
    <row r="107" spans="1:2" ht="12.5" x14ac:dyDescent="0.25">
      <c r="A107" s="2"/>
      <c r="B107" s="2"/>
    </row>
    <row r="108" spans="1:2" ht="12.5" x14ac:dyDescent="0.25">
      <c r="A108" s="2"/>
      <c r="B108" s="2"/>
    </row>
    <row r="109" spans="1:2" ht="12.5" x14ac:dyDescent="0.25">
      <c r="A109" s="2"/>
      <c r="B109" s="2"/>
    </row>
    <row r="110" spans="1:2" ht="12.5" x14ac:dyDescent="0.25">
      <c r="A110" s="2"/>
      <c r="B110" s="2"/>
    </row>
    <row r="111" spans="1:2" ht="12.5" x14ac:dyDescent="0.25">
      <c r="A111" s="2"/>
      <c r="B111" s="2"/>
    </row>
    <row r="112" spans="1:2" ht="12.5" x14ac:dyDescent="0.25">
      <c r="A112" s="2"/>
      <c r="B112" s="2"/>
    </row>
    <row r="113" spans="1:2" ht="12.5" x14ac:dyDescent="0.25">
      <c r="A113" s="2"/>
      <c r="B113" s="2"/>
    </row>
    <row r="114" spans="1:2" ht="12.5" x14ac:dyDescent="0.25">
      <c r="A114" s="2"/>
      <c r="B114" s="2"/>
    </row>
    <row r="115" spans="1:2" ht="12.5" x14ac:dyDescent="0.25">
      <c r="A115" s="2"/>
      <c r="B115" s="2"/>
    </row>
    <row r="116" spans="1:2" ht="12.5" x14ac:dyDescent="0.25">
      <c r="A116" s="2"/>
      <c r="B116" s="2"/>
    </row>
    <row r="117" spans="1:2" ht="12.5" x14ac:dyDescent="0.25">
      <c r="A117" s="2"/>
      <c r="B117" s="2"/>
    </row>
    <row r="118" spans="1:2" ht="12.5" x14ac:dyDescent="0.25">
      <c r="A118" s="2"/>
      <c r="B118" s="2"/>
    </row>
    <row r="119" spans="1:2" ht="12.5" x14ac:dyDescent="0.25">
      <c r="A119" s="2"/>
      <c r="B119" s="2"/>
    </row>
    <row r="120" spans="1:2" ht="12.5" x14ac:dyDescent="0.25">
      <c r="A120" s="2"/>
      <c r="B120" s="2"/>
    </row>
    <row r="121" spans="1:2" ht="12.5" x14ac:dyDescent="0.25">
      <c r="A121" s="2"/>
      <c r="B121" s="2"/>
    </row>
    <row r="122" spans="1:2" ht="12.5" x14ac:dyDescent="0.25">
      <c r="A122" s="2"/>
      <c r="B122" s="2"/>
    </row>
    <row r="123" spans="1:2" ht="12.5" x14ac:dyDescent="0.25">
      <c r="A123" s="2"/>
      <c r="B123" s="2"/>
    </row>
    <row r="124" spans="1:2" ht="12.5" x14ac:dyDescent="0.25">
      <c r="A124" s="2"/>
      <c r="B124" s="2"/>
    </row>
    <row r="125" spans="1:2" ht="12.5" x14ac:dyDescent="0.25">
      <c r="A125" s="2"/>
      <c r="B125" s="2"/>
    </row>
    <row r="126" spans="1:2" ht="12.5" x14ac:dyDescent="0.25">
      <c r="A126" s="2"/>
      <c r="B126" s="2"/>
    </row>
    <row r="127" spans="1:2" ht="12.5" x14ac:dyDescent="0.25">
      <c r="A127" s="2"/>
      <c r="B127" s="2"/>
    </row>
    <row r="128" spans="1:2" ht="12.5" x14ac:dyDescent="0.25">
      <c r="A128" s="2"/>
      <c r="B128" s="2"/>
    </row>
    <row r="129" spans="1:2" ht="12.5" x14ac:dyDescent="0.25">
      <c r="A129" s="2"/>
      <c r="B129" s="2"/>
    </row>
    <row r="130" spans="1:2" ht="12.5" x14ac:dyDescent="0.25">
      <c r="A130" s="2"/>
      <c r="B130" s="2"/>
    </row>
    <row r="131" spans="1:2" ht="12.5" x14ac:dyDescent="0.25">
      <c r="A131" s="2"/>
      <c r="B131" s="2"/>
    </row>
    <row r="132" spans="1:2" ht="12.5" x14ac:dyDescent="0.25">
      <c r="A132" s="2"/>
      <c r="B132" s="2"/>
    </row>
    <row r="133" spans="1:2" ht="12.5" x14ac:dyDescent="0.25">
      <c r="A133" s="2"/>
      <c r="B133" s="2"/>
    </row>
    <row r="134" spans="1:2" ht="12.5" x14ac:dyDescent="0.25">
      <c r="A134" s="2"/>
      <c r="B134" s="2"/>
    </row>
    <row r="135" spans="1:2" ht="12.5" x14ac:dyDescent="0.25">
      <c r="A135" s="2"/>
      <c r="B135" s="2"/>
    </row>
    <row r="136" spans="1:2" ht="12.5" x14ac:dyDescent="0.25">
      <c r="A136" s="2"/>
      <c r="B136" s="2"/>
    </row>
    <row r="137" spans="1:2" ht="12.5" x14ac:dyDescent="0.25">
      <c r="A137" s="2"/>
      <c r="B137" s="2"/>
    </row>
    <row r="138" spans="1:2" ht="12.5" x14ac:dyDescent="0.25">
      <c r="A138" s="2"/>
      <c r="B138" s="2"/>
    </row>
    <row r="139" spans="1:2" ht="12.5" x14ac:dyDescent="0.25">
      <c r="A139" s="2"/>
      <c r="B139" s="2"/>
    </row>
    <row r="140" spans="1:2" ht="12.5" x14ac:dyDescent="0.25">
      <c r="A140" s="2"/>
      <c r="B140" s="2"/>
    </row>
    <row r="141" spans="1:2" ht="12.5" x14ac:dyDescent="0.25">
      <c r="A141" s="2"/>
      <c r="B141" s="2"/>
    </row>
    <row r="142" spans="1:2" ht="12.5" x14ac:dyDescent="0.25">
      <c r="A142" s="2"/>
      <c r="B142" s="2"/>
    </row>
    <row r="143" spans="1:2" ht="12.5" x14ac:dyDescent="0.25">
      <c r="A143" s="2"/>
      <c r="B143" s="2"/>
    </row>
    <row r="144" spans="1:2" ht="12.5" x14ac:dyDescent="0.25">
      <c r="A144" s="2"/>
      <c r="B144" s="2"/>
    </row>
    <row r="145" spans="1:2" ht="12.5" x14ac:dyDescent="0.25">
      <c r="A145" s="2"/>
      <c r="B145" s="2"/>
    </row>
    <row r="146" spans="1:2" ht="12.5" x14ac:dyDescent="0.25">
      <c r="A146" s="2"/>
      <c r="B146" s="2"/>
    </row>
    <row r="147" spans="1:2" ht="12.5" x14ac:dyDescent="0.25">
      <c r="A147" s="2"/>
      <c r="B147" s="2"/>
    </row>
    <row r="148" spans="1:2" ht="12.5" x14ac:dyDescent="0.25">
      <c r="A148" s="2"/>
      <c r="B148" s="2"/>
    </row>
    <row r="149" spans="1:2" ht="12.5" x14ac:dyDescent="0.25">
      <c r="A149" s="2"/>
      <c r="B149" s="2"/>
    </row>
    <row r="150" spans="1:2" ht="12.5" x14ac:dyDescent="0.25">
      <c r="A150" s="2"/>
      <c r="B150" s="2"/>
    </row>
    <row r="151" spans="1:2" ht="12.5" x14ac:dyDescent="0.25">
      <c r="A151" s="2"/>
      <c r="B151" s="2"/>
    </row>
    <row r="152" spans="1:2" ht="12.5" x14ac:dyDescent="0.25">
      <c r="A152" s="2"/>
      <c r="B152" s="2"/>
    </row>
    <row r="153" spans="1:2" ht="12.5" x14ac:dyDescent="0.25">
      <c r="A153" s="2"/>
      <c r="B153" s="2"/>
    </row>
    <row r="154" spans="1:2" ht="12.5" x14ac:dyDescent="0.25">
      <c r="A154" s="2"/>
      <c r="B154" s="2"/>
    </row>
    <row r="155" spans="1:2" ht="12.5" x14ac:dyDescent="0.25">
      <c r="A155" s="2"/>
      <c r="B155" s="2"/>
    </row>
    <row r="156" spans="1:2" ht="12.5" x14ac:dyDescent="0.25">
      <c r="A156" s="2"/>
      <c r="B156" s="2"/>
    </row>
    <row r="157" spans="1:2" ht="12.5" x14ac:dyDescent="0.25">
      <c r="A157" s="2"/>
      <c r="B157" s="2"/>
    </row>
    <row r="158" spans="1:2" ht="12.5" x14ac:dyDescent="0.25">
      <c r="A158" s="2"/>
      <c r="B158" s="2"/>
    </row>
    <row r="159" spans="1:2" ht="12.5" x14ac:dyDescent="0.25">
      <c r="A159" s="2"/>
      <c r="B159" s="2"/>
    </row>
    <row r="160" spans="1:2" ht="12.5" x14ac:dyDescent="0.25">
      <c r="A160" s="2"/>
      <c r="B160" s="2"/>
    </row>
    <row r="161" spans="1:2" ht="12.5" x14ac:dyDescent="0.25">
      <c r="A161" s="2"/>
      <c r="B161" s="2"/>
    </row>
    <row r="162" spans="1:2" ht="12.5" x14ac:dyDescent="0.25">
      <c r="A162" s="2"/>
      <c r="B162" s="2"/>
    </row>
    <row r="163" spans="1:2" ht="12.5" x14ac:dyDescent="0.25">
      <c r="A163" s="2"/>
      <c r="B163" s="2"/>
    </row>
    <row r="164" spans="1:2" ht="12.5" x14ac:dyDescent="0.25">
      <c r="A164" s="2"/>
      <c r="B164" s="2"/>
    </row>
    <row r="165" spans="1:2" ht="12.5" x14ac:dyDescent="0.25">
      <c r="A165" s="2"/>
      <c r="B165" s="2"/>
    </row>
    <row r="166" spans="1:2" ht="12.5" x14ac:dyDescent="0.25">
      <c r="A166" s="2"/>
      <c r="B166" s="2"/>
    </row>
    <row r="167" spans="1:2" ht="12.5" x14ac:dyDescent="0.25">
      <c r="A167" s="2"/>
      <c r="B167" s="2"/>
    </row>
    <row r="168" spans="1:2" ht="12.5" x14ac:dyDescent="0.25">
      <c r="A168" s="2"/>
      <c r="B168" s="2"/>
    </row>
    <row r="169" spans="1:2" ht="12.5" x14ac:dyDescent="0.25">
      <c r="A169" s="2"/>
      <c r="B169" s="2"/>
    </row>
    <row r="170" spans="1:2" ht="12.5" x14ac:dyDescent="0.25">
      <c r="A170" s="2"/>
      <c r="B170" s="2"/>
    </row>
    <row r="171" spans="1:2" ht="12.5" x14ac:dyDescent="0.25">
      <c r="A171" s="2"/>
      <c r="B171" s="2"/>
    </row>
    <row r="172" spans="1:2" ht="12.5" x14ac:dyDescent="0.25">
      <c r="A172" s="2"/>
      <c r="B172" s="2"/>
    </row>
    <row r="173" spans="1:2" ht="12.5" x14ac:dyDescent="0.25">
      <c r="A173" s="2"/>
      <c r="B173" s="2"/>
    </row>
    <row r="174" spans="1:2" ht="12.5" x14ac:dyDescent="0.25">
      <c r="A174" s="2"/>
      <c r="B174" s="2"/>
    </row>
    <row r="175" spans="1:2" ht="12.5" x14ac:dyDescent="0.25">
      <c r="A175" s="2"/>
      <c r="B175" s="2"/>
    </row>
    <row r="176" spans="1:2" ht="12.5" x14ac:dyDescent="0.25">
      <c r="A176" s="2"/>
      <c r="B176" s="2"/>
    </row>
    <row r="177" spans="1:2" ht="12.5" x14ac:dyDescent="0.25">
      <c r="A177" s="2"/>
      <c r="B177" s="2"/>
    </row>
    <row r="178" spans="1:2" ht="12.5" x14ac:dyDescent="0.25">
      <c r="A178" s="2"/>
      <c r="B178" s="2"/>
    </row>
    <row r="179" spans="1:2" ht="12.5" x14ac:dyDescent="0.25">
      <c r="A179" s="2"/>
      <c r="B179" s="2"/>
    </row>
    <row r="180" spans="1:2" ht="12.5" x14ac:dyDescent="0.25">
      <c r="A180" s="2"/>
      <c r="B180" s="2"/>
    </row>
    <row r="181" spans="1:2" ht="12.5" x14ac:dyDescent="0.25">
      <c r="A181" s="2"/>
      <c r="B181" s="2"/>
    </row>
    <row r="182" spans="1:2" ht="12.5" x14ac:dyDescent="0.25">
      <c r="A182" s="2"/>
      <c r="B182" s="2"/>
    </row>
    <row r="183" spans="1:2" ht="12.5" x14ac:dyDescent="0.25">
      <c r="A183" s="2"/>
      <c r="B183" s="2"/>
    </row>
    <row r="184" spans="1:2" ht="12.5" x14ac:dyDescent="0.25">
      <c r="A184" s="2"/>
      <c r="B184" s="2"/>
    </row>
    <row r="185" spans="1:2" ht="12.5" x14ac:dyDescent="0.25">
      <c r="A185" s="2"/>
      <c r="B185" s="2"/>
    </row>
    <row r="186" spans="1:2" ht="12.5" x14ac:dyDescent="0.25">
      <c r="A186" s="2"/>
      <c r="B186" s="2"/>
    </row>
    <row r="187" spans="1:2" ht="12.5" x14ac:dyDescent="0.25">
      <c r="A187" s="2"/>
      <c r="B187" s="2"/>
    </row>
    <row r="188" spans="1:2" ht="12.5" x14ac:dyDescent="0.25">
      <c r="A188" s="2"/>
      <c r="B188" s="2"/>
    </row>
    <row r="189" spans="1:2" ht="12.5" x14ac:dyDescent="0.25">
      <c r="A189" s="2"/>
      <c r="B189" s="2"/>
    </row>
    <row r="190" spans="1:2" ht="12.5" x14ac:dyDescent="0.25">
      <c r="A190" s="2"/>
      <c r="B190" s="2"/>
    </row>
    <row r="191" spans="1:2" ht="12.5" x14ac:dyDescent="0.25">
      <c r="A191" s="2"/>
      <c r="B191" s="2"/>
    </row>
    <row r="192" spans="1:2" ht="12.5" x14ac:dyDescent="0.25">
      <c r="A192" s="2"/>
      <c r="B192" s="2"/>
    </row>
    <row r="193" spans="1:2" ht="12.5" x14ac:dyDescent="0.25">
      <c r="A193" s="2"/>
      <c r="B193" s="2"/>
    </row>
    <row r="194" spans="1:2" ht="12.5" x14ac:dyDescent="0.25">
      <c r="A194" s="2"/>
      <c r="B194" s="2"/>
    </row>
    <row r="195" spans="1:2" ht="12.5" x14ac:dyDescent="0.25">
      <c r="A195" s="2"/>
      <c r="B195" s="2"/>
    </row>
    <row r="196" spans="1:2" ht="12.5" x14ac:dyDescent="0.25">
      <c r="A196" s="2"/>
      <c r="B196" s="2"/>
    </row>
    <row r="197" spans="1:2" ht="12.5" x14ac:dyDescent="0.25">
      <c r="A197" s="2"/>
      <c r="B197" s="2"/>
    </row>
    <row r="198" spans="1:2" ht="12.5" x14ac:dyDescent="0.25">
      <c r="A198" s="2"/>
      <c r="B198" s="2"/>
    </row>
    <row r="199" spans="1:2" ht="12.5" x14ac:dyDescent="0.25">
      <c r="A199" s="2"/>
      <c r="B199" s="2"/>
    </row>
    <row r="200" spans="1:2" ht="12.5" x14ac:dyDescent="0.25">
      <c r="A200" s="2"/>
      <c r="B200" s="2"/>
    </row>
    <row r="201" spans="1:2" ht="12.5" x14ac:dyDescent="0.25">
      <c r="A201" s="2"/>
      <c r="B201" s="2"/>
    </row>
    <row r="202" spans="1:2" ht="12.5" x14ac:dyDescent="0.25">
      <c r="A202" s="2"/>
      <c r="B202" s="2"/>
    </row>
    <row r="203" spans="1:2" ht="12.5" x14ac:dyDescent="0.25">
      <c r="A203" s="2"/>
      <c r="B203" s="2"/>
    </row>
    <row r="204" spans="1:2" ht="12.5" x14ac:dyDescent="0.25">
      <c r="A204" s="2"/>
      <c r="B204" s="2"/>
    </row>
    <row r="205" spans="1:2" ht="12.5" x14ac:dyDescent="0.25">
      <c r="A205" s="2"/>
      <c r="B205" s="2"/>
    </row>
    <row r="206" spans="1:2" ht="12.5" x14ac:dyDescent="0.25">
      <c r="A206" s="2"/>
      <c r="B206" s="2"/>
    </row>
    <row r="207" spans="1:2" ht="12.5" x14ac:dyDescent="0.25">
      <c r="A207" s="2"/>
      <c r="B207" s="2"/>
    </row>
    <row r="208" spans="1:2" ht="12.5" x14ac:dyDescent="0.25">
      <c r="A208" s="2"/>
      <c r="B208" s="2"/>
    </row>
    <row r="209" spans="1:2" ht="12.5" x14ac:dyDescent="0.25">
      <c r="A209" s="2"/>
      <c r="B209" s="2"/>
    </row>
    <row r="210" spans="1:2" ht="12.5" x14ac:dyDescent="0.25">
      <c r="A210" s="2"/>
      <c r="B210" s="2"/>
    </row>
    <row r="211" spans="1:2" ht="12.5" x14ac:dyDescent="0.25">
      <c r="A211" s="2"/>
      <c r="B211" s="2"/>
    </row>
    <row r="212" spans="1:2" ht="12.5" x14ac:dyDescent="0.25">
      <c r="A212" s="2"/>
      <c r="B212" s="2"/>
    </row>
    <row r="213" spans="1:2" ht="12.5" x14ac:dyDescent="0.25">
      <c r="A213" s="2"/>
      <c r="B213" s="2"/>
    </row>
    <row r="214" spans="1:2" ht="12.5" x14ac:dyDescent="0.25">
      <c r="A214" s="2"/>
      <c r="B214" s="2"/>
    </row>
    <row r="215" spans="1:2" ht="12.5" x14ac:dyDescent="0.25">
      <c r="A215" s="2"/>
      <c r="B215" s="2"/>
    </row>
    <row r="216" spans="1:2" ht="12.5" x14ac:dyDescent="0.25">
      <c r="A216" s="2"/>
      <c r="B216" s="2"/>
    </row>
    <row r="217" spans="1:2" ht="12.5" x14ac:dyDescent="0.25">
      <c r="A217" s="2"/>
      <c r="B217" s="2"/>
    </row>
    <row r="218" spans="1:2" ht="12.5" x14ac:dyDescent="0.25">
      <c r="A218" s="2"/>
      <c r="B218" s="2"/>
    </row>
    <row r="219" spans="1:2" ht="12.5" x14ac:dyDescent="0.25">
      <c r="A219" s="2"/>
      <c r="B219" s="2"/>
    </row>
    <row r="220" spans="1:2" ht="12.5" x14ac:dyDescent="0.25">
      <c r="A220" s="2"/>
      <c r="B220" s="2"/>
    </row>
    <row r="221" spans="1:2" ht="12.5" x14ac:dyDescent="0.25">
      <c r="A221" s="2"/>
      <c r="B221" s="2"/>
    </row>
    <row r="222" spans="1:2" ht="12.5" x14ac:dyDescent="0.25">
      <c r="A222" s="2"/>
      <c r="B222" s="2"/>
    </row>
    <row r="223" spans="1:2" ht="12.5" x14ac:dyDescent="0.25">
      <c r="A223" s="2"/>
      <c r="B223" s="2"/>
    </row>
    <row r="224" spans="1:2" ht="12.5" x14ac:dyDescent="0.25">
      <c r="A224" s="2"/>
      <c r="B224" s="2"/>
    </row>
    <row r="225" spans="1:2" ht="12.5" x14ac:dyDescent="0.25">
      <c r="A225" s="2"/>
      <c r="B225" s="2"/>
    </row>
    <row r="226" spans="1:2" ht="12.5" x14ac:dyDescent="0.25">
      <c r="A226" s="2"/>
      <c r="B226" s="2"/>
    </row>
    <row r="227" spans="1:2" ht="12.5" x14ac:dyDescent="0.25">
      <c r="A227" s="2"/>
      <c r="B227" s="2"/>
    </row>
    <row r="228" spans="1:2" ht="12.5" x14ac:dyDescent="0.25">
      <c r="A228" s="2"/>
      <c r="B228" s="2"/>
    </row>
    <row r="229" spans="1:2" ht="12.5" x14ac:dyDescent="0.25">
      <c r="A229" s="2"/>
      <c r="B229" s="2"/>
    </row>
    <row r="230" spans="1:2" ht="12.5" x14ac:dyDescent="0.25">
      <c r="A230" s="2"/>
      <c r="B230" s="2"/>
    </row>
    <row r="231" spans="1:2" ht="12.5" x14ac:dyDescent="0.25">
      <c r="A231" s="2"/>
      <c r="B231" s="2"/>
    </row>
    <row r="232" spans="1:2" ht="12.5" x14ac:dyDescent="0.25">
      <c r="A232" s="2"/>
      <c r="B232" s="2"/>
    </row>
    <row r="233" spans="1:2" ht="12.5" x14ac:dyDescent="0.25">
      <c r="A233" s="2"/>
      <c r="B233" s="2"/>
    </row>
    <row r="234" spans="1:2" ht="12.5" x14ac:dyDescent="0.25">
      <c r="A234" s="2"/>
      <c r="B234" s="2"/>
    </row>
    <row r="235" spans="1:2" ht="12.5" x14ac:dyDescent="0.25">
      <c r="A235" s="2"/>
      <c r="B235" s="2"/>
    </row>
    <row r="236" spans="1:2" ht="12.5" x14ac:dyDescent="0.25">
      <c r="A236" s="2"/>
      <c r="B236" s="2"/>
    </row>
    <row r="237" spans="1:2" ht="12.5" x14ac:dyDescent="0.25">
      <c r="A237" s="2"/>
      <c r="B237" s="2"/>
    </row>
    <row r="238" spans="1:2" ht="12.5" x14ac:dyDescent="0.25">
      <c r="A238" s="2"/>
      <c r="B238" s="2"/>
    </row>
    <row r="239" spans="1:2" ht="12.5" x14ac:dyDescent="0.25">
      <c r="A239" s="2"/>
      <c r="B239" s="2"/>
    </row>
    <row r="240" spans="1:2" ht="12.5" x14ac:dyDescent="0.25">
      <c r="A240" s="2"/>
      <c r="B240" s="2"/>
    </row>
    <row r="241" spans="1:2" ht="12.5" x14ac:dyDescent="0.25">
      <c r="A241" s="2"/>
      <c r="B241" s="2"/>
    </row>
    <row r="242" spans="1:2" ht="12.5" x14ac:dyDescent="0.25">
      <c r="A242" s="2"/>
      <c r="B242" s="2"/>
    </row>
    <row r="243" spans="1:2" ht="12.5" x14ac:dyDescent="0.25">
      <c r="A243" s="2"/>
      <c r="B243" s="2"/>
    </row>
    <row r="244" spans="1:2" ht="12.5" x14ac:dyDescent="0.25">
      <c r="A244" s="2"/>
      <c r="B244" s="2"/>
    </row>
    <row r="245" spans="1:2" ht="12.5" x14ac:dyDescent="0.25">
      <c r="A245" s="2"/>
      <c r="B245" s="2"/>
    </row>
    <row r="246" spans="1:2" ht="12.5" x14ac:dyDescent="0.25">
      <c r="A246" s="2"/>
      <c r="B246" s="2"/>
    </row>
    <row r="247" spans="1:2" ht="12.5" x14ac:dyDescent="0.25">
      <c r="A247" s="2"/>
      <c r="B247" s="2"/>
    </row>
    <row r="248" spans="1:2" ht="12.5" x14ac:dyDescent="0.25">
      <c r="A248" s="2"/>
      <c r="B248" s="2"/>
    </row>
    <row r="249" spans="1:2" ht="12.5" x14ac:dyDescent="0.25">
      <c r="A249" s="2"/>
      <c r="B249" s="2"/>
    </row>
    <row r="250" spans="1:2" ht="12.5" x14ac:dyDescent="0.25">
      <c r="A250" s="2"/>
      <c r="B250" s="2"/>
    </row>
    <row r="251" spans="1:2" ht="12.5" x14ac:dyDescent="0.25">
      <c r="A251" s="2"/>
      <c r="B251" s="2"/>
    </row>
    <row r="252" spans="1:2" ht="12.5" x14ac:dyDescent="0.25">
      <c r="A252" s="2"/>
      <c r="B252" s="2"/>
    </row>
    <row r="253" spans="1:2" ht="12.5" x14ac:dyDescent="0.25">
      <c r="A253" s="2"/>
      <c r="B253" s="2"/>
    </row>
    <row r="254" spans="1:2" ht="12.5" x14ac:dyDescent="0.25">
      <c r="A254" s="2"/>
      <c r="B254" s="2"/>
    </row>
    <row r="255" spans="1:2" ht="12.5" x14ac:dyDescent="0.25">
      <c r="A255" s="2"/>
      <c r="B255" s="2"/>
    </row>
    <row r="256" spans="1:2" ht="12.5" x14ac:dyDescent="0.25">
      <c r="A256" s="2"/>
      <c r="B256" s="2"/>
    </row>
    <row r="257" spans="1:2" ht="12.5" x14ac:dyDescent="0.25">
      <c r="A257" s="2"/>
      <c r="B257" s="2"/>
    </row>
    <row r="258" spans="1:2" ht="12.5" x14ac:dyDescent="0.25">
      <c r="A258" s="2"/>
      <c r="B258" s="2"/>
    </row>
    <row r="259" spans="1:2" ht="12.5" x14ac:dyDescent="0.25">
      <c r="A259" s="2"/>
      <c r="B259" s="2"/>
    </row>
    <row r="260" spans="1:2" ht="12.5" x14ac:dyDescent="0.25">
      <c r="A260" s="2"/>
      <c r="B260" s="2"/>
    </row>
    <row r="261" spans="1:2" ht="12.5" x14ac:dyDescent="0.25">
      <c r="A261" s="2"/>
      <c r="B261" s="2"/>
    </row>
    <row r="262" spans="1:2" ht="12.5" x14ac:dyDescent="0.25">
      <c r="A262" s="2"/>
      <c r="B262" s="2"/>
    </row>
    <row r="263" spans="1:2" ht="12.5" x14ac:dyDescent="0.25">
      <c r="A263" s="2"/>
      <c r="B263" s="2"/>
    </row>
    <row r="264" spans="1:2" ht="12.5" x14ac:dyDescent="0.25">
      <c r="A264" s="2"/>
      <c r="B264" s="2"/>
    </row>
    <row r="265" spans="1:2" ht="12.5" x14ac:dyDescent="0.25">
      <c r="A265" s="2"/>
      <c r="B265" s="2"/>
    </row>
    <row r="266" spans="1:2" ht="12.5" x14ac:dyDescent="0.25">
      <c r="A266" s="2"/>
      <c r="B266" s="2"/>
    </row>
    <row r="267" spans="1:2" ht="12.5" x14ac:dyDescent="0.25">
      <c r="A267" s="2"/>
      <c r="B267" s="2"/>
    </row>
    <row r="268" spans="1:2" ht="12.5" x14ac:dyDescent="0.25">
      <c r="A268" s="2"/>
      <c r="B268" s="2"/>
    </row>
    <row r="269" spans="1:2" ht="12.5" x14ac:dyDescent="0.25">
      <c r="A269" s="2"/>
      <c r="B269" s="2"/>
    </row>
    <row r="270" spans="1:2" ht="12.5" x14ac:dyDescent="0.25">
      <c r="A270" s="2"/>
      <c r="B270" s="2"/>
    </row>
    <row r="271" spans="1:2" ht="12.5" x14ac:dyDescent="0.25">
      <c r="A271" s="2"/>
      <c r="B271" s="2"/>
    </row>
    <row r="272" spans="1:2" ht="12.5" x14ac:dyDescent="0.25">
      <c r="A272" s="2"/>
      <c r="B272" s="2"/>
    </row>
    <row r="273" spans="1:2" ht="12.5" x14ac:dyDescent="0.25">
      <c r="A273" s="2"/>
      <c r="B273" s="2"/>
    </row>
    <row r="274" spans="1:2" ht="12.5" x14ac:dyDescent="0.25">
      <c r="A274" s="2"/>
      <c r="B274" s="2"/>
    </row>
    <row r="275" spans="1:2" ht="12.5" x14ac:dyDescent="0.25">
      <c r="A275" s="2"/>
      <c r="B275" s="2"/>
    </row>
    <row r="276" spans="1:2" ht="12.5" x14ac:dyDescent="0.25">
      <c r="A276" s="2"/>
      <c r="B276" s="2"/>
    </row>
    <row r="277" spans="1:2" ht="12.5" x14ac:dyDescent="0.25">
      <c r="A277" s="2"/>
      <c r="B277" s="2"/>
    </row>
    <row r="278" spans="1:2" ht="12.5" x14ac:dyDescent="0.25">
      <c r="A278" s="2"/>
      <c r="B278" s="2"/>
    </row>
    <row r="279" spans="1:2" ht="12.5" x14ac:dyDescent="0.25">
      <c r="A279" s="2"/>
      <c r="B279" s="2"/>
    </row>
    <row r="280" spans="1:2" ht="12.5" x14ac:dyDescent="0.25">
      <c r="A280" s="2"/>
      <c r="B280" s="2"/>
    </row>
    <row r="281" spans="1:2" ht="12.5" x14ac:dyDescent="0.25">
      <c r="A281" s="2"/>
      <c r="B281" s="2"/>
    </row>
    <row r="282" spans="1:2" ht="12.5" x14ac:dyDescent="0.25">
      <c r="A282" s="2"/>
      <c r="B282" s="2"/>
    </row>
    <row r="283" spans="1:2" ht="12.5" x14ac:dyDescent="0.25">
      <c r="A283" s="2"/>
      <c r="B283" s="2"/>
    </row>
    <row r="284" spans="1:2" ht="12.5" x14ac:dyDescent="0.25">
      <c r="A284" s="2"/>
      <c r="B284" s="2"/>
    </row>
    <row r="285" spans="1:2" ht="12.5" x14ac:dyDescent="0.25">
      <c r="A285" s="2"/>
      <c r="B285" s="2"/>
    </row>
    <row r="286" spans="1:2" ht="12.5" x14ac:dyDescent="0.25">
      <c r="A286" s="2"/>
      <c r="B286" s="2"/>
    </row>
    <row r="287" spans="1:2" ht="12.5" x14ac:dyDescent="0.25">
      <c r="A287" s="2"/>
      <c r="B287" s="2"/>
    </row>
    <row r="288" spans="1:2" ht="12.5" x14ac:dyDescent="0.25">
      <c r="A288" s="2"/>
      <c r="B288" s="2"/>
    </row>
    <row r="289" spans="1:2" ht="12.5" x14ac:dyDescent="0.25">
      <c r="A289" s="2"/>
      <c r="B289" s="2"/>
    </row>
    <row r="290" spans="1:2" ht="12.5" x14ac:dyDescent="0.25">
      <c r="A290" s="2"/>
      <c r="B290" s="2"/>
    </row>
    <row r="291" spans="1:2" ht="12.5" x14ac:dyDescent="0.25">
      <c r="A291" s="2"/>
      <c r="B291" s="2"/>
    </row>
    <row r="292" spans="1:2" ht="12.5" x14ac:dyDescent="0.25">
      <c r="A292" s="2"/>
      <c r="B292" s="2"/>
    </row>
    <row r="293" spans="1:2" ht="12.5" x14ac:dyDescent="0.25">
      <c r="A293" s="2"/>
      <c r="B293" s="2"/>
    </row>
    <row r="294" spans="1:2" ht="12.5" x14ac:dyDescent="0.25">
      <c r="A294" s="2"/>
      <c r="B294" s="2"/>
    </row>
    <row r="295" spans="1:2" ht="12.5" x14ac:dyDescent="0.25">
      <c r="A295" s="2"/>
      <c r="B295" s="2"/>
    </row>
    <row r="296" spans="1:2" ht="12.5" x14ac:dyDescent="0.25">
      <c r="A296" s="2"/>
      <c r="B296" s="2"/>
    </row>
    <row r="297" spans="1:2" ht="12.5" x14ac:dyDescent="0.25">
      <c r="A297" s="2"/>
      <c r="B297" s="2"/>
    </row>
    <row r="298" spans="1:2" ht="12.5" x14ac:dyDescent="0.25">
      <c r="A298" s="2"/>
      <c r="B298" s="2"/>
    </row>
    <row r="299" spans="1:2" ht="12.5" x14ac:dyDescent="0.25">
      <c r="A299" s="2"/>
      <c r="B299" s="2"/>
    </row>
    <row r="300" spans="1:2" ht="12.5" x14ac:dyDescent="0.25">
      <c r="A300" s="2"/>
      <c r="B300" s="2"/>
    </row>
    <row r="301" spans="1:2" ht="12.5" x14ac:dyDescent="0.25">
      <c r="A301" s="2"/>
      <c r="B301" s="2"/>
    </row>
    <row r="302" spans="1:2" ht="12.5" x14ac:dyDescent="0.25">
      <c r="A302" s="2"/>
      <c r="B302" s="2"/>
    </row>
    <row r="303" spans="1:2" ht="12.5" x14ac:dyDescent="0.25">
      <c r="A303" s="2"/>
      <c r="B303" s="2"/>
    </row>
    <row r="304" spans="1:2" ht="12.5" x14ac:dyDescent="0.25">
      <c r="A304" s="2"/>
      <c r="B304" s="2"/>
    </row>
    <row r="305" spans="1:2" ht="12.5" x14ac:dyDescent="0.25">
      <c r="A305" s="2"/>
      <c r="B305" s="2"/>
    </row>
    <row r="306" spans="1:2" ht="12.5" x14ac:dyDescent="0.25">
      <c r="A306" s="2"/>
      <c r="B306" s="2"/>
    </row>
    <row r="307" spans="1:2" ht="12.5" x14ac:dyDescent="0.25">
      <c r="A307" s="2"/>
      <c r="B307" s="2"/>
    </row>
    <row r="308" spans="1:2" ht="12.5" x14ac:dyDescent="0.25">
      <c r="A308" s="2"/>
      <c r="B308" s="2"/>
    </row>
    <row r="309" spans="1:2" ht="12.5" x14ac:dyDescent="0.25">
      <c r="A309" s="2"/>
      <c r="B309" s="2"/>
    </row>
    <row r="310" spans="1:2" ht="12.5" x14ac:dyDescent="0.25">
      <c r="A310" s="2"/>
      <c r="B310" s="2"/>
    </row>
    <row r="311" spans="1:2" ht="12.5" x14ac:dyDescent="0.25">
      <c r="A311" s="2"/>
      <c r="B311" s="2"/>
    </row>
    <row r="312" spans="1:2" ht="12.5" x14ac:dyDescent="0.25">
      <c r="A312" s="2"/>
      <c r="B312" s="2"/>
    </row>
    <row r="313" spans="1:2" ht="12.5" x14ac:dyDescent="0.25">
      <c r="A313" s="2"/>
      <c r="B313" s="2"/>
    </row>
    <row r="314" spans="1:2" ht="12.5" x14ac:dyDescent="0.25">
      <c r="A314" s="2"/>
      <c r="B314" s="2"/>
    </row>
    <row r="315" spans="1:2" ht="12.5" x14ac:dyDescent="0.25">
      <c r="A315" s="2"/>
      <c r="B315" s="2"/>
    </row>
    <row r="316" spans="1:2" ht="12.5" x14ac:dyDescent="0.25">
      <c r="A316" s="2"/>
      <c r="B316" s="2"/>
    </row>
    <row r="317" spans="1:2" ht="12.5" x14ac:dyDescent="0.25">
      <c r="A317" s="2"/>
      <c r="B317" s="2"/>
    </row>
    <row r="318" spans="1:2" ht="12.5" x14ac:dyDescent="0.25">
      <c r="A318" s="2"/>
      <c r="B318" s="2"/>
    </row>
    <row r="319" spans="1:2" ht="12.5" x14ac:dyDescent="0.25">
      <c r="A319" s="2"/>
      <c r="B319" s="2"/>
    </row>
    <row r="320" spans="1:2" ht="12.5" x14ac:dyDescent="0.25">
      <c r="A320" s="2"/>
      <c r="B320" s="2"/>
    </row>
    <row r="321" spans="1:2" ht="12.5" x14ac:dyDescent="0.25">
      <c r="A321" s="2"/>
      <c r="B321" s="2"/>
    </row>
    <row r="322" spans="1:2" ht="12.5" x14ac:dyDescent="0.25">
      <c r="A322" s="2"/>
      <c r="B322" s="2"/>
    </row>
    <row r="323" spans="1:2" ht="12.5" x14ac:dyDescent="0.25">
      <c r="A323" s="2"/>
      <c r="B323" s="2"/>
    </row>
    <row r="324" spans="1:2" ht="12.5" x14ac:dyDescent="0.25">
      <c r="A324" s="2"/>
      <c r="B324" s="2"/>
    </row>
    <row r="325" spans="1:2" ht="12.5" x14ac:dyDescent="0.25">
      <c r="A325" s="2"/>
      <c r="B325" s="2"/>
    </row>
    <row r="326" spans="1:2" ht="12.5" x14ac:dyDescent="0.25">
      <c r="A326" s="2"/>
      <c r="B326" s="2"/>
    </row>
    <row r="327" spans="1:2" ht="12.5" x14ac:dyDescent="0.25">
      <c r="A327" s="2"/>
      <c r="B327" s="2"/>
    </row>
    <row r="328" spans="1:2" ht="12.5" x14ac:dyDescent="0.25">
      <c r="A328" s="2"/>
      <c r="B328" s="2"/>
    </row>
    <row r="329" spans="1:2" ht="12.5" x14ac:dyDescent="0.25">
      <c r="A329" s="2"/>
      <c r="B329" s="2"/>
    </row>
    <row r="330" spans="1:2" ht="12.5" x14ac:dyDescent="0.25">
      <c r="A330" s="2"/>
      <c r="B330" s="2"/>
    </row>
    <row r="331" spans="1:2" ht="12.5" x14ac:dyDescent="0.25">
      <c r="A331" s="2"/>
      <c r="B331" s="2"/>
    </row>
    <row r="332" spans="1:2" ht="12.5" x14ac:dyDescent="0.25">
      <c r="A332" s="2"/>
      <c r="B332" s="2"/>
    </row>
    <row r="333" spans="1:2" ht="12.5" x14ac:dyDescent="0.25">
      <c r="A333" s="2"/>
      <c r="B333" s="2"/>
    </row>
    <row r="334" spans="1:2" ht="12.5" x14ac:dyDescent="0.25">
      <c r="A334" s="2"/>
      <c r="B334" s="2"/>
    </row>
    <row r="335" spans="1:2" ht="12.5" x14ac:dyDescent="0.25">
      <c r="A335" s="2"/>
      <c r="B335" s="2"/>
    </row>
    <row r="336" spans="1:2" ht="12.5" x14ac:dyDescent="0.25">
      <c r="A336" s="2"/>
      <c r="B336" s="2"/>
    </row>
    <row r="337" spans="1:2" ht="12.5" x14ac:dyDescent="0.25">
      <c r="A337" s="2"/>
      <c r="B337" s="2"/>
    </row>
    <row r="338" spans="1:2" ht="12.5" x14ac:dyDescent="0.25">
      <c r="A338" s="2"/>
      <c r="B338" s="2"/>
    </row>
    <row r="339" spans="1:2" ht="12.5" x14ac:dyDescent="0.25">
      <c r="A339" s="2"/>
      <c r="B339" s="2"/>
    </row>
    <row r="340" spans="1:2" ht="12.5" x14ac:dyDescent="0.25">
      <c r="A340" s="2"/>
      <c r="B340" s="2"/>
    </row>
    <row r="341" spans="1:2" ht="12.5" x14ac:dyDescent="0.25">
      <c r="A341" s="2"/>
      <c r="B341" s="2"/>
    </row>
    <row r="342" spans="1:2" ht="12.5" x14ac:dyDescent="0.25">
      <c r="A342" s="2"/>
      <c r="B342" s="2"/>
    </row>
    <row r="343" spans="1:2" ht="12.5" x14ac:dyDescent="0.25">
      <c r="A343" s="2"/>
      <c r="B343" s="2"/>
    </row>
    <row r="344" spans="1:2" ht="12.5" x14ac:dyDescent="0.25">
      <c r="A344" s="2"/>
      <c r="B344" s="2"/>
    </row>
    <row r="345" spans="1:2" ht="12.5" x14ac:dyDescent="0.25">
      <c r="A345" s="2"/>
      <c r="B345" s="2"/>
    </row>
    <row r="346" spans="1:2" ht="12.5" x14ac:dyDescent="0.25">
      <c r="A346" s="2"/>
      <c r="B346" s="2"/>
    </row>
    <row r="347" spans="1:2" ht="12.5" x14ac:dyDescent="0.25">
      <c r="A347" s="2"/>
      <c r="B347" s="2"/>
    </row>
    <row r="348" spans="1:2" ht="12.5" x14ac:dyDescent="0.25">
      <c r="A348" s="2"/>
      <c r="B348" s="2"/>
    </row>
    <row r="349" spans="1:2" ht="12.5" x14ac:dyDescent="0.25">
      <c r="A349" s="2"/>
      <c r="B349" s="2"/>
    </row>
    <row r="350" spans="1:2" ht="12.5" x14ac:dyDescent="0.25">
      <c r="A350" s="2"/>
      <c r="B350" s="2"/>
    </row>
    <row r="351" spans="1:2" ht="12.5" x14ac:dyDescent="0.25">
      <c r="A351" s="2"/>
      <c r="B351" s="2"/>
    </row>
    <row r="352" spans="1:2" ht="12.5" x14ac:dyDescent="0.25">
      <c r="A352" s="2"/>
      <c r="B352" s="2"/>
    </row>
    <row r="353" spans="1:2" ht="12.5" x14ac:dyDescent="0.25">
      <c r="A353" s="2"/>
      <c r="B353" s="2"/>
    </row>
    <row r="354" spans="1:2" ht="12.5" x14ac:dyDescent="0.25">
      <c r="A354" s="2"/>
      <c r="B354" s="2"/>
    </row>
    <row r="355" spans="1:2" ht="12.5" x14ac:dyDescent="0.25">
      <c r="A355" s="2"/>
      <c r="B355" s="2"/>
    </row>
    <row r="356" spans="1:2" ht="12.5" x14ac:dyDescent="0.25">
      <c r="A356" s="2"/>
      <c r="B356" s="2"/>
    </row>
    <row r="357" spans="1:2" ht="12.5" x14ac:dyDescent="0.25">
      <c r="A357" s="2"/>
      <c r="B357" s="2"/>
    </row>
    <row r="358" spans="1:2" ht="12.5" x14ac:dyDescent="0.25">
      <c r="A358" s="2"/>
      <c r="B358" s="2"/>
    </row>
    <row r="359" spans="1:2" ht="12.5" x14ac:dyDescent="0.25">
      <c r="A359" s="2"/>
      <c r="B359" s="2"/>
    </row>
    <row r="360" spans="1:2" ht="12.5" x14ac:dyDescent="0.25">
      <c r="A360" s="2"/>
      <c r="B360" s="2"/>
    </row>
    <row r="361" spans="1:2" ht="12.5" x14ac:dyDescent="0.25">
      <c r="A361" s="2"/>
      <c r="B361" s="2"/>
    </row>
    <row r="362" spans="1:2" ht="12.5" x14ac:dyDescent="0.25">
      <c r="A362" s="2"/>
      <c r="B362" s="2"/>
    </row>
    <row r="363" spans="1:2" ht="12.5" x14ac:dyDescent="0.25">
      <c r="A363" s="2"/>
      <c r="B363" s="2"/>
    </row>
    <row r="364" spans="1:2" ht="12.5" x14ac:dyDescent="0.25">
      <c r="A364" s="2"/>
      <c r="B364" s="2"/>
    </row>
    <row r="365" spans="1:2" ht="12.5" x14ac:dyDescent="0.25">
      <c r="A365" s="2"/>
      <c r="B365" s="2"/>
    </row>
    <row r="366" spans="1:2" ht="12.5" x14ac:dyDescent="0.25">
      <c r="A366" s="2"/>
      <c r="B366" s="2"/>
    </row>
    <row r="367" spans="1:2" ht="12.5" x14ac:dyDescent="0.25">
      <c r="A367" s="2"/>
      <c r="B367" s="2"/>
    </row>
    <row r="368" spans="1:2" ht="12.5" x14ac:dyDescent="0.25">
      <c r="A368" s="2"/>
      <c r="B368" s="2"/>
    </row>
    <row r="369" spans="1:2" ht="12.5" x14ac:dyDescent="0.25">
      <c r="A369" s="2"/>
      <c r="B369" s="2"/>
    </row>
    <row r="370" spans="1:2" ht="12.5" x14ac:dyDescent="0.25">
      <c r="A370" s="2"/>
      <c r="B370" s="2"/>
    </row>
    <row r="371" spans="1:2" ht="12.5" x14ac:dyDescent="0.25">
      <c r="A371" s="2"/>
      <c r="B371" s="2"/>
    </row>
    <row r="372" spans="1:2" ht="12.5" x14ac:dyDescent="0.25">
      <c r="A372" s="2"/>
      <c r="B372" s="2"/>
    </row>
    <row r="373" spans="1:2" ht="12.5" x14ac:dyDescent="0.25">
      <c r="A373" s="2"/>
      <c r="B373" s="2"/>
    </row>
    <row r="374" spans="1:2" ht="12.5" x14ac:dyDescent="0.25">
      <c r="A374" s="2"/>
      <c r="B374" s="2"/>
    </row>
    <row r="375" spans="1:2" ht="12.5" x14ac:dyDescent="0.25">
      <c r="A375" s="2"/>
      <c r="B375" s="2"/>
    </row>
    <row r="376" spans="1:2" ht="12.5" x14ac:dyDescent="0.25">
      <c r="A376" s="2"/>
      <c r="B376" s="2"/>
    </row>
    <row r="377" spans="1:2" ht="12.5" x14ac:dyDescent="0.25">
      <c r="A377" s="2"/>
      <c r="B377" s="2"/>
    </row>
    <row r="378" spans="1:2" ht="12.5" x14ac:dyDescent="0.25">
      <c r="A378" s="2"/>
      <c r="B378" s="2"/>
    </row>
    <row r="379" spans="1:2" ht="12.5" x14ac:dyDescent="0.25">
      <c r="A379" s="2"/>
      <c r="B379" s="2"/>
    </row>
    <row r="380" spans="1:2" ht="12.5" x14ac:dyDescent="0.25">
      <c r="A380" s="2"/>
      <c r="B380" s="2"/>
    </row>
    <row r="381" spans="1:2" ht="12.5" x14ac:dyDescent="0.25">
      <c r="A381" s="2"/>
      <c r="B381" s="2"/>
    </row>
    <row r="382" spans="1:2" ht="12.5" x14ac:dyDescent="0.25">
      <c r="A382" s="2"/>
      <c r="B382" s="2"/>
    </row>
    <row r="383" spans="1:2" ht="12.5" x14ac:dyDescent="0.25">
      <c r="A383" s="2"/>
      <c r="B383" s="2"/>
    </row>
    <row r="384" spans="1:2" ht="12.5" x14ac:dyDescent="0.25">
      <c r="A384" s="2"/>
      <c r="B384" s="2"/>
    </row>
    <row r="385" spans="1:2" ht="12.5" x14ac:dyDescent="0.25">
      <c r="A385" s="2"/>
      <c r="B385" s="2"/>
    </row>
    <row r="386" spans="1:2" ht="12.5" x14ac:dyDescent="0.25">
      <c r="A386" s="2"/>
      <c r="B386" s="2"/>
    </row>
    <row r="387" spans="1:2" ht="12.5" x14ac:dyDescent="0.25">
      <c r="A387" s="2"/>
      <c r="B387" s="2"/>
    </row>
    <row r="388" spans="1:2" ht="12.5" x14ac:dyDescent="0.25">
      <c r="A388" s="2"/>
      <c r="B388" s="2"/>
    </row>
    <row r="389" spans="1:2" ht="12.5" x14ac:dyDescent="0.25">
      <c r="A389" s="2"/>
      <c r="B389" s="2"/>
    </row>
    <row r="390" spans="1:2" ht="12.5" x14ac:dyDescent="0.25">
      <c r="A390" s="2"/>
      <c r="B390" s="2"/>
    </row>
    <row r="391" spans="1:2" ht="12.5" x14ac:dyDescent="0.25">
      <c r="A391" s="2"/>
      <c r="B391" s="2"/>
    </row>
    <row r="392" spans="1:2" ht="12.5" x14ac:dyDescent="0.25">
      <c r="A392" s="2"/>
      <c r="B392" s="2"/>
    </row>
    <row r="393" spans="1:2" ht="12.5" x14ac:dyDescent="0.25">
      <c r="A393" s="2"/>
      <c r="B393" s="2"/>
    </row>
    <row r="394" spans="1:2" ht="12.5" x14ac:dyDescent="0.25">
      <c r="A394" s="2"/>
      <c r="B394" s="2"/>
    </row>
    <row r="395" spans="1:2" ht="12.5" x14ac:dyDescent="0.25">
      <c r="A395" s="2"/>
      <c r="B395" s="2"/>
    </row>
    <row r="396" spans="1:2" ht="12.5" x14ac:dyDescent="0.25">
      <c r="A396" s="2"/>
      <c r="B396" s="2"/>
    </row>
    <row r="397" spans="1:2" ht="12.5" x14ac:dyDescent="0.25">
      <c r="A397" s="2"/>
      <c r="B397" s="2"/>
    </row>
    <row r="398" spans="1:2" ht="12.5" x14ac:dyDescent="0.25">
      <c r="A398" s="2"/>
      <c r="B398" s="2"/>
    </row>
    <row r="399" spans="1:2" ht="12.5" x14ac:dyDescent="0.25">
      <c r="A399" s="2"/>
      <c r="B399" s="2"/>
    </row>
    <row r="400" spans="1:2" ht="12.5" x14ac:dyDescent="0.25">
      <c r="A400" s="2"/>
      <c r="B400" s="2"/>
    </row>
    <row r="401" spans="1:2" ht="12.5" x14ac:dyDescent="0.25">
      <c r="A401" s="2"/>
      <c r="B401" s="2"/>
    </row>
    <row r="402" spans="1:2" ht="12.5" x14ac:dyDescent="0.25">
      <c r="A402" s="2"/>
      <c r="B402" s="2"/>
    </row>
    <row r="403" spans="1:2" ht="12.5" x14ac:dyDescent="0.25">
      <c r="A403" s="2"/>
      <c r="B403" s="2"/>
    </row>
    <row r="404" spans="1:2" ht="12.5" x14ac:dyDescent="0.25">
      <c r="A404" s="2"/>
      <c r="B404" s="2"/>
    </row>
    <row r="405" spans="1:2" ht="12.5" x14ac:dyDescent="0.25">
      <c r="A405" s="2"/>
      <c r="B405" s="2"/>
    </row>
    <row r="406" spans="1:2" ht="12.5" x14ac:dyDescent="0.25">
      <c r="A406" s="2"/>
      <c r="B406" s="2"/>
    </row>
    <row r="407" spans="1:2" ht="12.5" x14ac:dyDescent="0.25">
      <c r="A407" s="2"/>
      <c r="B407" s="2"/>
    </row>
    <row r="408" spans="1:2" ht="12.5" x14ac:dyDescent="0.25">
      <c r="A408" s="2"/>
      <c r="B408" s="2"/>
    </row>
    <row r="409" spans="1:2" ht="12.5" x14ac:dyDescent="0.25">
      <c r="A409" s="2"/>
      <c r="B409" s="2"/>
    </row>
    <row r="410" spans="1:2" ht="12.5" x14ac:dyDescent="0.25">
      <c r="A410" s="2"/>
      <c r="B410" s="2"/>
    </row>
    <row r="411" spans="1:2" ht="12.5" x14ac:dyDescent="0.25">
      <c r="A411" s="2"/>
      <c r="B411" s="2"/>
    </row>
    <row r="412" spans="1:2" ht="12.5" x14ac:dyDescent="0.25">
      <c r="A412" s="2"/>
      <c r="B412" s="2"/>
    </row>
    <row r="413" spans="1:2" ht="12.5" x14ac:dyDescent="0.25">
      <c r="A413" s="2"/>
      <c r="B413" s="2"/>
    </row>
    <row r="414" spans="1:2" ht="12.5" x14ac:dyDescent="0.25">
      <c r="A414" s="2"/>
      <c r="B414" s="2"/>
    </row>
    <row r="415" spans="1:2" ht="12.5" x14ac:dyDescent="0.25">
      <c r="A415" s="2"/>
      <c r="B415" s="2"/>
    </row>
    <row r="416" spans="1:2" ht="12.5" x14ac:dyDescent="0.25">
      <c r="A416" s="2"/>
      <c r="B416" s="2"/>
    </row>
    <row r="417" spans="1:2" ht="12.5" x14ac:dyDescent="0.25">
      <c r="A417" s="2"/>
      <c r="B417" s="2"/>
    </row>
    <row r="418" spans="1:2" ht="12.5" x14ac:dyDescent="0.25">
      <c r="A418" s="2"/>
      <c r="B418" s="2"/>
    </row>
    <row r="419" spans="1:2" ht="12.5" x14ac:dyDescent="0.25">
      <c r="A419" s="2"/>
      <c r="B419" s="2"/>
    </row>
    <row r="420" spans="1:2" ht="12.5" x14ac:dyDescent="0.25">
      <c r="A420" s="2"/>
      <c r="B420" s="2"/>
    </row>
    <row r="421" spans="1:2" ht="12.5" x14ac:dyDescent="0.25">
      <c r="A421" s="2"/>
      <c r="B421" s="2"/>
    </row>
    <row r="422" spans="1:2" ht="12.5" x14ac:dyDescent="0.25">
      <c r="A422" s="2"/>
      <c r="B422" s="2"/>
    </row>
    <row r="423" spans="1:2" ht="12.5" x14ac:dyDescent="0.25">
      <c r="A423" s="2"/>
      <c r="B423" s="2"/>
    </row>
    <row r="424" spans="1:2" ht="12.5" x14ac:dyDescent="0.25">
      <c r="A424" s="2"/>
      <c r="B424" s="2"/>
    </row>
    <row r="425" spans="1:2" ht="12.5" x14ac:dyDescent="0.25">
      <c r="A425" s="2"/>
      <c r="B425" s="2"/>
    </row>
    <row r="426" spans="1:2" ht="12.5" x14ac:dyDescent="0.25">
      <c r="A426" s="2"/>
      <c r="B426" s="2"/>
    </row>
    <row r="427" spans="1:2" ht="12.5" x14ac:dyDescent="0.25">
      <c r="A427" s="2"/>
      <c r="B427" s="2"/>
    </row>
    <row r="428" spans="1:2" ht="12.5" x14ac:dyDescent="0.25">
      <c r="A428" s="2"/>
      <c r="B428" s="2"/>
    </row>
    <row r="429" spans="1:2" ht="12.5" x14ac:dyDescent="0.25">
      <c r="A429" s="2"/>
      <c r="B429" s="2"/>
    </row>
    <row r="430" spans="1:2" ht="12.5" x14ac:dyDescent="0.25">
      <c r="A430" s="2"/>
      <c r="B430" s="2"/>
    </row>
    <row r="431" spans="1:2" ht="12.5" x14ac:dyDescent="0.25">
      <c r="A431" s="2"/>
      <c r="B431" s="2"/>
    </row>
    <row r="432" spans="1:2" ht="12.5" x14ac:dyDescent="0.25">
      <c r="A432" s="2"/>
      <c r="B432" s="2"/>
    </row>
    <row r="433" spans="1:2" ht="12.5" x14ac:dyDescent="0.25">
      <c r="A433" s="2"/>
      <c r="B433" s="2"/>
    </row>
    <row r="434" spans="1:2" ht="12.5" x14ac:dyDescent="0.25">
      <c r="A434" s="2"/>
      <c r="B434" s="2"/>
    </row>
    <row r="435" spans="1:2" ht="12.5" x14ac:dyDescent="0.25">
      <c r="A435" s="2"/>
      <c r="B435" s="2"/>
    </row>
    <row r="436" spans="1:2" ht="12.5" x14ac:dyDescent="0.25">
      <c r="A436" s="2"/>
      <c r="B436" s="2"/>
    </row>
    <row r="437" spans="1:2" ht="12.5" x14ac:dyDescent="0.25">
      <c r="A437" s="2"/>
      <c r="B437" s="2"/>
    </row>
    <row r="438" spans="1:2" ht="12.5" x14ac:dyDescent="0.25">
      <c r="A438" s="2"/>
      <c r="B438" s="2"/>
    </row>
    <row r="439" spans="1:2" ht="12.5" x14ac:dyDescent="0.25">
      <c r="A439" s="2"/>
      <c r="B439" s="2"/>
    </row>
    <row r="440" spans="1:2" ht="12.5" x14ac:dyDescent="0.25">
      <c r="A440" s="2"/>
      <c r="B440" s="2"/>
    </row>
    <row r="441" spans="1:2" ht="12.5" x14ac:dyDescent="0.25">
      <c r="A441" s="2"/>
      <c r="B441" s="2"/>
    </row>
    <row r="442" spans="1:2" ht="12.5" x14ac:dyDescent="0.25">
      <c r="A442" s="2"/>
      <c r="B442" s="2"/>
    </row>
    <row r="443" spans="1:2" ht="12.5" x14ac:dyDescent="0.25">
      <c r="A443" s="2"/>
      <c r="B443" s="2"/>
    </row>
    <row r="444" spans="1:2" ht="12.5" x14ac:dyDescent="0.25">
      <c r="A444" s="2"/>
      <c r="B444" s="2"/>
    </row>
    <row r="445" spans="1:2" ht="12.5" x14ac:dyDescent="0.25">
      <c r="A445" s="2"/>
      <c r="B445" s="2"/>
    </row>
    <row r="446" spans="1:2" ht="12.5" x14ac:dyDescent="0.25">
      <c r="A446" s="2"/>
      <c r="B446" s="2"/>
    </row>
    <row r="447" spans="1:2" ht="12.5" x14ac:dyDescent="0.25">
      <c r="A447" s="2"/>
      <c r="B447" s="2"/>
    </row>
    <row r="448" spans="1:2" ht="12.5" x14ac:dyDescent="0.25">
      <c r="A448" s="2"/>
      <c r="B448" s="2"/>
    </row>
    <row r="449" spans="1:2" ht="12.5" x14ac:dyDescent="0.25">
      <c r="A449" s="2"/>
      <c r="B449" s="2"/>
    </row>
    <row r="450" spans="1:2" ht="12.5" x14ac:dyDescent="0.25">
      <c r="A450" s="2"/>
      <c r="B450" s="2"/>
    </row>
    <row r="451" spans="1:2" ht="12.5" x14ac:dyDescent="0.25">
      <c r="A451" s="2"/>
      <c r="B451" s="2"/>
    </row>
    <row r="452" spans="1:2" ht="12.5" x14ac:dyDescent="0.25">
      <c r="A452" s="2"/>
      <c r="B452" s="2"/>
    </row>
    <row r="453" spans="1:2" ht="12.5" x14ac:dyDescent="0.25">
      <c r="A453" s="2"/>
      <c r="B453" s="2"/>
    </row>
    <row r="454" spans="1:2" ht="12.5" x14ac:dyDescent="0.25">
      <c r="A454" s="2"/>
      <c r="B454" s="2"/>
    </row>
    <row r="455" spans="1:2" ht="12.5" x14ac:dyDescent="0.25">
      <c r="A455" s="2"/>
      <c r="B455" s="2"/>
    </row>
    <row r="456" spans="1:2" ht="12.5" x14ac:dyDescent="0.25">
      <c r="A456" s="2"/>
      <c r="B456" s="2"/>
    </row>
    <row r="457" spans="1:2" ht="12.5" x14ac:dyDescent="0.25">
      <c r="A457" s="2"/>
      <c r="B457" s="2"/>
    </row>
    <row r="458" spans="1:2" ht="12.5" x14ac:dyDescent="0.25">
      <c r="A458" s="2"/>
      <c r="B458" s="2"/>
    </row>
    <row r="459" spans="1:2" ht="12.5" x14ac:dyDescent="0.25">
      <c r="A459" s="2"/>
      <c r="B459" s="2"/>
    </row>
    <row r="460" spans="1:2" ht="12.5" x14ac:dyDescent="0.25">
      <c r="A460" s="2"/>
      <c r="B460" s="2"/>
    </row>
    <row r="461" spans="1:2" ht="12.5" x14ac:dyDescent="0.25">
      <c r="A461" s="2"/>
      <c r="B461" s="2"/>
    </row>
    <row r="462" spans="1:2" ht="12.5" x14ac:dyDescent="0.25">
      <c r="A462" s="2"/>
      <c r="B462" s="2"/>
    </row>
    <row r="463" spans="1:2" ht="12.5" x14ac:dyDescent="0.25">
      <c r="A463" s="2"/>
      <c r="B463" s="2"/>
    </row>
    <row r="464" spans="1:2" ht="12.5" x14ac:dyDescent="0.25">
      <c r="A464" s="2"/>
      <c r="B464" s="2"/>
    </row>
    <row r="465" spans="1:2" ht="12.5" x14ac:dyDescent="0.25">
      <c r="A465" s="2"/>
      <c r="B465" s="2"/>
    </row>
    <row r="466" spans="1:2" ht="12.5" x14ac:dyDescent="0.25">
      <c r="A466" s="2"/>
      <c r="B466" s="2"/>
    </row>
    <row r="467" spans="1:2" ht="12.5" x14ac:dyDescent="0.25">
      <c r="A467" s="2"/>
      <c r="B467" s="2"/>
    </row>
    <row r="468" spans="1:2" ht="12.5" x14ac:dyDescent="0.25">
      <c r="A468" s="2"/>
      <c r="B468" s="2"/>
    </row>
    <row r="469" spans="1:2" ht="12.5" x14ac:dyDescent="0.25">
      <c r="A469" s="2"/>
      <c r="B469" s="2"/>
    </row>
    <row r="470" spans="1:2" ht="12.5" x14ac:dyDescent="0.25">
      <c r="A470" s="2"/>
      <c r="B470" s="2"/>
    </row>
    <row r="471" spans="1:2" ht="12.5" x14ac:dyDescent="0.25">
      <c r="A471" s="2"/>
      <c r="B471" s="2"/>
    </row>
    <row r="472" spans="1:2" ht="12.5" x14ac:dyDescent="0.25">
      <c r="A472" s="2"/>
      <c r="B472" s="2"/>
    </row>
    <row r="473" spans="1:2" ht="12.5" x14ac:dyDescent="0.25">
      <c r="A473" s="2"/>
      <c r="B473" s="2"/>
    </row>
    <row r="474" spans="1:2" ht="12.5" x14ac:dyDescent="0.25">
      <c r="A474" s="2"/>
      <c r="B474" s="2"/>
    </row>
    <row r="475" spans="1:2" ht="12.5" x14ac:dyDescent="0.25">
      <c r="A475" s="2"/>
      <c r="B475" s="2"/>
    </row>
    <row r="476" spans="1:2" ht="12.5" x14ac:dyDescent="0.25">
      <c r="A476" s="2"/>
      <c r="B476" s="2"/>
    </row>
    <row r="477" spans="1:2" ht="12.5" x14ac:dyDescent="0.25">
      <c r="A477" s="2"/>
      <c r="B477" s="2"/>
    </row>
    <row r="478" spans="1:2" ht="12.5" x14ac:dyDescent="0.25">
      <c r="A478" s="2"/>
      <c r="B478" s="2"/>
    </row>
    <row r="479" spans="1:2" ht="12.5" x14ac:dyDescent="0.25">
      <c r="A479" s="2"/>
      <c r="B479" s="2"/>
    </row>
    <row r="480" spans="1:2" ht="12.5" x14ac:dyDescent="0.25">
      <c r="A480" s="2"/>
      <c r="B480" s="2"/>
    </row>
    <row r="481" spans="1:2" ht="12.5" x14ac:dyDescent="0.25">
      <c r="A481" s="2"/>
      <c r="B481" s="2"/>
    </row>
    <row r="482" spans="1:2" ht="12.5" x14ac:dyDescent="0.25">
      <c r="A482" s="2"/>
      <c r="B482" s="2"/>
    </row>
    <row r="483" spans="1:2" ht="12.5" x14ac:dyDescent="0.25">
      <c r="A483" s="2"/>
      <c r="B483" s="2"/>
    </row>
    <row r="484" spans="1:2" ht="12.5" x14ac:dyDescent="0.25">
      <c r="A484" s="2"/>
      <c r="B484" s="2"/>
    </row>
    <row r="485" spans="1:2" ht="12.5" x14ac:dyDescent="0.25">
      <c r="A485" s="2"/>
      <c r="B485" s="2"/>
    </row>
    <row r="486" spans="1:2" ht="12.5" x14ac:dyDescent="0.25">
      <c r="A486" s="2"/>
      <c r="B486" s="2"/>
    </row>
    <row r="487" spans="1:2" ht="12.5" x14ac:dyDescent="0.25">
      <c r="A487" s="2"/>
      <c r="B487" s="2"/>
    </row>
    <row r="488" spans="1:2" ht="12.5" x14ac:dyDescent="0.25">
      <c r="A488" s="2"/>
      <c r="B488" s="2"/>
    </row>
    <row r="489" spans="1:2" ht="12.5" x14ac:dyDescent="0.25">
      <c r="A489" s="2"/>
      <c r="B489" s="2"/>
    </row>
    <row r="490" spans="1:2" ht="12.5" x14ac:dyDescent="0.25">
      <c r="A490" s="2"/>
      <c r="B490" s="2"/>
    </row>
    <row r="491" spans="1:2" ht="12.5" x14ac:dyDescent="0.25">
      <c r="A491" s="2"/>
      <c r="B491" s="2"/>
    </row>
    <row r="492" spans="1:2" ht="12.5" x14ac:dyDescent="0.25">
      <c r="A492" s="2"/>
      <c r="B492" s="2"/>
    </row>
    <row r="493" spans="1:2" ht="12.5" x14ac:dyDescent="0.25">
      <c r="A493" s="2"/>
      <c r="B493" s="2"/>
    </row>
    <row r="494" spans="1:2" ht="12.5" x14ac:dyDescent="0.25">
      <c r="A494" s="2"/>
      <c r="B494" s="2"/>
    </row>
    <row r="495" spans="1:2" ht="12.5" x14ac:dyDescent="0.25">
      <c r="A495" s="2"/>
      <c r="B495" s="2"/>
    </row>
    <row r="496" spans="1:2" ht="12.5" x14ac:dyDescent="0.25">
      <c r="A496" s="2"/>
      <c r="B496" s="2"/>
    </row>
    <row r="497" spans="1:2" ht="12.5" x14ac:dyDescent="0.25">
      <c r="A497" s="2"/>
      <c r="B497" s="2"/>
    </row>
    <row r="498" spans="1:2" ht="12.5" x14ac:dyDescent="0.25">
      <c r="A498" s="2"/>
      <c r="B498" s="2"/>
    </row>
    <row r="499" spans="1:2" ht="12.5" x14ac:dyDescent="0.25">
      <c r="A499" s="2"/>
      <c r="B499" s="2"/>
    </row>
    <row r="500" spans="1:2" ht="12.5" x14ac:dyDescent="0.25">
      <c r="A500" s="2"/>
      <c r="B500" s="2"/>
    </row>
    <row r="501" spans="1:2" ht="12.5" x14ac:dyDescent="0.25">
      <c r="A501" s="2"/>
      <c r="B501" s="2"/>
    </row>
    <row r="502" spans="1:2" ht="12.5" x14ac:dyDescent="0.25">
      <c r="A502" s="2"/>
      <c r="B502" s="2"/>
    </row>
    <row r="503" spans="1:2" ht="12.5" x14ac:dyDescent="0.25">
      <c r="A503" s="2"/>
      <c r="B503" s="2"/>
    </row>
    <row r="504" spans="1:2" ht="12.5" x14ac:dyDescent="0.25">
      <c r="A504" s="2"/>
      <c r="B504" s="2"/>
    </row>
    <row r="505" spans="1:2" ht="12.5" x14ac:dyDescent="0.25">
      <c r="A505" s="2"/>
      <c r="B505" s="2"/>
    </row>
    <row r="506" spans="1:2" ht="12.5" x14ac:dyDescent="0.25">
      <c r="A506" s="2"/>
      <c r="B506" s="2"/>
    </row>
    <row r="507" spans="1:2" ht="12.5" x14ac:dyDescent="0.25">
      <c r="A507" s="2"/>
      <c r="B507" s="2"/>
    </row>
    <row r="508" spans="1:2" ht="12.5" x14ac:dyDescent="0.25">
      <c r="A508" s="2"/>
      <c r="B508" s="2"/>
    </row>
    <row r="509" spans="1:2" ht="12.5" x14ac:dyDescent="0.25">
      <c r="A509" s="2"/>
      <c r="B509" s="2"/>
    </row>
    <row r="510" spans="1:2" ht="12.5" x14ac:dyDescent="0.25">
      <c r="A510" s="2"/>
      <c r="B510" s="2"/>
    </row>
    <row r="511" spans="1:2" ht="12.5" x14ac:dyDescent="0.25">
      <c r="A511" s="2"/>
      <c r="B511" s="2"/>
    </row>
    <row r="512" spans="1:2" ht="12.5" x14ac:dyDescent="0.25">
      <c r="A512" s="2"/>
      <c r="B512" s="2"/>
    </row>
    <row r="513" spans="1:2" ht="12.5" x14ac:dyDescent="0.25">
      <c r="A513" s="2"/>
      <c r="B513" s="2"/>
    </row>
    <row r="514" spans="1:2" ht="12.5" x14ac:dyDescent="0.25">
      <c r="A514" s="2"/>
      <c r="B514" s="2"/>
    </row>
    <row r="515" spans="1:2" ht="12.5" x14ac:dyDescent="0.25">
      <c r="A515" s="2"/>
      <c r="B515" s="2"/>
    </row>
    <row r="516" spans="1:2" ht="12.5" x14ac:dyDescent="0.25">
      <c r="A516" s="2"/>
      <c r="B516" s="2"/>
    </row>
    <row r="517" spans="1:2" ht="12.5" x14ac:dyDescent="0.25">
      <c r="A517" s="2"/>
      <c r="B517" s="2"/>
    </row>
    <row r="518" spans="1:2" ht="12.5" x14ac:dyDescent="0.25">
      <c r="A518" s="2"/>
      <c r="B518" s="2"/>
    </row>
    <row r="519" spans="1:2" ht="12.5" x14ac:dyDescent="0.25">
      <c r="A519" s="2"/>
      <c r="B519" s="2"/>
    </row>
    <row r="520" spans="1:2" ht="12.5" x14ac:dyDescent="0.25">
      <c r="A520" s="2"/>
      <c r="B520" s="2"/>
    </row>
    <row r="521" spans="1:2" ht="12.5" x14ac:dyDescent="0.25">
      <c r="A521" s="2"/>
      <c r="B521" s="2"/>
    </row>
    <row r="522" spans="1:2" ht="12.5" x14ac:dyDescent="0.25">
      <c r="A522" s="2"/>
      <c r="B522" s="2"/>
    </row>
    <row r="523" spans="1:2" ht="12.5" x14ac:dyDescent="0.25">
      <c r="A523" s="2"/>
      <c r="B523" s="2"/>
    </row>
    <row r="524" spans="1:2" ht="12.5" x14ac:dyDescent="0.25">
      <c r="A524" s="2"/>
      <c r="B524" s="2"/>
    </row>
    <row r="525" spans="1:2" ht="12.5" x14ac:dyDescent="0.25">
      <c r="A525" s="2"/>
      <c r="B525" s="2"/>
    </row>
    <row r="526" spans="1:2" ht="12.5" x14ac:dyDescent="0.25">
      <c r="A526" s="2"/>
      <c r="B526" s="2"/>
    </row>
    <row r="527" spans="1:2" ht="12.5" x14ac:dyDescent="0.25">
      <c r="A527" s="2"/>
      <c r="B527" s="2"/>
    </row>
    <row r="528" spans="1:2" ht="12.5" x14ac:dyDescent="0.25">
      <c r="A528" s="2"/>
      <c r="B528" s="2"/>
    </row>
    <row r="529" spans="1:2" ht="12.5" x14ac:dyDescent="0.25">
      <c r="A529" s="2"/>
      <c r="B529" s="2"/>
    </row>
    <row r="530" spans="1:2" ht="12.5" x14ac:dyDescent="0.25">
      <c r="A530" s="2"/>
      <c r="B530" s="2"/>
    </row>
    <row r="531" spans="1:2" ht="12.5" x14ac:dyDescent="0.25">
      <c r="A531" s="2"/>
      <c r="B531" s="2"/>
    </row>
    <row r="532" spans="1:2" ht="12.5" x14ac:dyDescent="0.25">
      <c r="A532" s="2"/>
      <c r="B532" s="2"/>
    </row>
    <row r="533" spans="1:2" ht="12.5" x14ac:dyDescent="0.25">
      <c r="A533" s="2"/>
      <c r="B533" s="2"/>
    </row>
    <row r="534" spans="1:2" ht="12.5" x14ac:dyDescent="0.25">
      <c r="A534" s="2"/>
      <c r="B534" s="2"/>
    </row>
    <row r="535" spans="1:2" ht="12.5" x14ac:dyDescent="0.25">
      <c r="A535" s="2"/>
      <c r="B535" s="2"/>
    </row>
    <row r="536" spans="1:2" ht="12.5" x14ac:dyDescent="0.25">
      <c r="A536" s="2"/>
      <c r="B536" s="2"/>
    </row>
    <row r="537" spans="1:2" ht="12.5" x14ac:dyDescent="0.25">
      <c r="A537" s="2"/>
      <c r="B537" s="2"/>
    </row>
    <row r="538" spans="1:2" ht="12.5" x14ac:dyDescent="0.25">
      <c r="A538" s="2"/>
      <c r="B538" s="2"/>
    </row>
    <row r="539" spans="1:2" ht="12.5" x14ac:dyDescent="0.25">
      <c r="A539" s="2"/>
      <c r="B539" s="2"/>
    </row>
    <row r="540" spans="1:2" ht="12.5" x14ac:dyDescent="0.25">
      <c r="A540" s="2"/>
      <c r="B540" s="2"/>
    </row>
    <row r="541" spans="1:2" ht="12.5" x14ac:dyDescent="0.25">
      <c r="A541" s="2"/>
      <c r="B541" s="2"/>
    </row>
    <row r="542" spans="1:2" ht="12.5" x14ac:dyDescent="0.25">
      <c r="A542" s="2"/>
      <c r="B542" s="2"/>
    </row>
    <row r="543" spans="1:2" ht="12.5" x14ac:dyDescent="0.25">
      <c r="A543" s="2"/>
      <c r="B543" s="2"/>
    </row>
    <row r="544" spans="1:2" ht="12.5" x14ac:dyDescent="0.25">
      <c r="A544" s="2"/>
      <c r="B544" s="2"/>
    </row>
    <row r="545" spans="1:2" ht="12.5" x14ac:dyDescent="0.25">
      <c r="A545" s="2"/>
      <c r="B545" s="2"/>
    </row>
    <row r="546" spans="1:2" ht="12.5" x14ac:dyDescent="0.25">
      <c r="A546" s="2"/>
      <c r="B546" s="2"/>
    </row>
    <row r="547" spans="1:2" ht="12.5" x14ac:dyDescent="0.25">
      <c r="A547" s="2"/>
      <c r="B547" s="2"/>
    </row>
    <row r="548" spans="1:2" ht="12.5" x14ac:dyDescent="0.25">
      <c r="A548" s="2"/>
      <c r="B548" s="2"/>
    </row>
    <row r="549" spans="1:2" ht="12.5" x14ac:dyDescent="0.25">
      <c r="A549" s="2"/>
      <c r="B549" s="2"/>
    </row>
    <row r="550" spans="1:2" ht="12.5" x14ac:dyDescent="0.25">
      <c r="A550" s="2"/>
      <c r="B550" s="2"/>
    </row>
    <row r="551" spans="1:2" ht="12.5" x14ac:dyDescent="0.25">
      <c r="A551" s="2"/>
      <c r="B551" s="2"/>
    </row>
    <row r="552" spans="1:2" ht="12.5" x14ac:dyDescent="0.25">
      <c r="A552" s="2"/>
      <c r="B552" s="2"/>
    </row>
    <row r="553" spans="1:2" ht="12.5" x14ac:dyDescent="0.25">
      <c r="A553" s="2"/>
      <c r="B553" s="2"/>
    </row>
    <row r="554" spans="1:2" ht="12.5" x14ac:dyDescent="0.25">
      <c r="A554" s="2"/>
      <c r="B554" s="2"/>
    </row>
    <row r="555" spans="1:2" ht="12.5" x14ac:dyDescent="0.25">
      <c r="A555" s="2"/>
      <c r="B555" s="2"/>
    </row>
    <row r="556" spans="1:2" ht="12.5" x14ac:dyDescent="0.25">
      <c r="A556" s="2"/>
      <c r="B556" s="2"/>
    </row>
    <row r="557" spans="1:2" ht="12.5" x14ac:dyDescent="0.25">
      <c r="A557" s="2"/>
      <c r="B557" s="2"/>
    </row>
    <row r="558" spans="1:2" ht="12.5" x14ac:dyDescent="0.25">
      <c r="A558" s="2"/>
      <c r="B558" s="2"/>
    </row>
    <row r="559" spans="1:2" ht="12.5" x14ac:dyDescent="0.25">
      <c r="A559" s="2"/>
      <c r="B559" s="2"/>
    </row>
    <row r="560" spans="1:2" ht="12.5" x14ac:dyDescent="0.25">
      <c r="A560" s="2"/>
      <c r="B560" s="2"/>
    </row>
    <row r="561" spans="1:2" ht="12.5" x14ac:dyDescent="0.25">
      <c r="A561" s="2"/>
      <c r="B561" s="2"/>
    </row>
    <row r="562" spans="1:2" ht="12.5" x14ac:dyDescent="0.25">
      <c r="A562" s="2"/>
      <c r="B562" s="2"/>
    </row>
    <row r="563" spans="1:2" ht="12.5" x14ac:dyDescent="0.25">
      <c r="A563" s="2"/>
      <c r="B563" s="2"/>
    </row>
    <row r="564" spans="1:2" ht="12.5" x14ac:dyDescent="0.25">
      <c r="A564" s="2"/>
      <c r="B564" s="2"/>
    </row>
    <row r="565" spans="1:2" ht="12.5" x14ac:dyDescent="0.25">
      <c r="A565" s="2"/>
      <c r="B565" s="2"/>
    </row>
    <row r="566" spans="1:2" ht="12.5" x14ac:dyDescent="0.25">
      <c r="A566" s="2"/>
      <c r="B566" s="2"/>
    </row>
    <row r="567" spans="1:2" ht="12.5" x14ac:dyDescent="0.25">
      <c r="A567" s="2"/>
      <c r="B567" s="2"/>
    </row>
    <row r="568" spans="1:2" ht="12.5" x14ac:dyDescent="0.25">
      <c r="A568" s="2"/>
      <c r="B568" s="2"/>
    </row>
    <row r="569" spans="1:2" ht="12.5" x14ac:dyDescent="0.25">
      <c r="A569" s="2"/>
      <c r="B569" s="2"/>
    </row>
    <row r="570" spans="1:2" ht="12.5" x14ac:dyDescent="0.25">
      <c r="A570" s="2"/>
      <c r="B570" s="2"/>
    </row>
    <row r="571" spans="1:2" ht="12.5" x14ac:dyDescent="0.25">
      <c r="A571" s="2"/>
      <c r="B571" s="2"/>
    </row>
    <row r="572" spans="1:2" ht="12.5" x14ac:dyDescent="0.25">
      <c r="A572" s="2"/>
      <c r="B572" s="2"/>
    </row>
    <row r="573" spans="1:2" ht="12.5" x14ac:dyDescent="0.25">
      <c r="A573" s="2"/>
      <c r="B573" s="2"/>
    </row>
    <row r="574" spans="1:2" ht="12.5" x14ac:dyDescent="0.25">
      <c r="A574" s="2"/>
      <c r="B574" s="2"/>
    </row>
    <row r="575" spans="1:2" ht="12.5" x14ac:dyDescent="0.25">
      <c r="A575" s="2"/>
      <c r="B575" s="2"/>
    </row>
    <row r="576" spans="1:2" ht="12.5" x14ac:dyDescent="0.25">
      <c r="A576" s="2"/>
      <c r="B576" s="2"/>
    </row>
    <row r="577" spans="1:2" ht="12.5" x14ac:dyDescent="0.25">
      <c r="A577" s="2"/>
      <c r="B577" s="2"/>
    </row>
    <row r="578" spans="1:2" ht="12.5" x14ac:dyDescent="0.25">
      <c r="A578" s="2"/>
      <c r="B578" s="2"/>
    </row>
    <row r="579" spans="1:2" ht="12.5" x14ac:dyDescent="0.25">
      <c r="A579" s="2"/>
      <c r="B579" s="2"/>
    </row>
    <row r="580" spans="1:2" ht="12.5" x14ac:dyDescent="0.25">
      <c r="A580" s="2"/>
      <c r="B580" s="2"/>
    </row>
    <row r="581" spans="1:2" ht="12.5" x14ac:dyDescent="0.25">
      <c r="A581" s="2"/>
      <c r="B581" s="2"/>
    </row>
    <row r="582" spans="1:2" ht="12.5" x14ac:dyDescent="0.25">
      <c r="A582" s="2"/>
      <c r="B582" s="2"/>
    </row>
    <row r="583" spans="1:2" ht="12.5" x14ac:dyDescent="0.25">
      <c r="A583" s="2"/>
      <c r="B583" s="2"/>
    </row>
    <row r="584" spans="1:2" ht="12.5" x14ac:dyDescent="0.25">
      <c r="A584" s="2"/>
      <c r="B584" s="2"/>
    </row>
    <row r="585" spans="1:2" ht="12.5" x14ac:dyDescent="0.25">
      <c r="A585" s="2"/>
      <c r="B585" s="2"/>
    </row>
    <row r="586" spans="1:2" ht="12.5" x14ac:dyDescent="0.25">
      <c r="A586" s="2"/>
      <c r="B586" s="2"/>
    </row>
    <row r="587" spans="1:2" ht="12.5" x14ac:dyDescent="0.25">
      <c r="A587" s="2"/>
      <c r="B587" s="2"/>
    </row>
    <row r="588" spans="1:2" ht="12.5" x14ac:dyDescent="0.25">
      <c r="A588" s="2"/>
      <c r="B588" s="2"/>
    </row>
    <row r="589" spans="1:2" ht="12.5" x14ac:dyDescent="0.25">
      <c r="A589" s="2"/>
      <c r="B589" s="2"/>
    </row>
    <row r="590" spans="1:2" ht="12.5" x14ac:dyDescent="0.25">
      <c r="A590" s="2"/>
      <c r="B590" s="2"/>
    </row>
    <row r="591" spans="1:2" ht="12.5" x14ac:dyDescent="0.25">
      <c r="A591" s="2"/>
      <c r="B591" s="2"/>
    </row>
    <row r="592" spans="1:2" ht="12.5" x14ac:dyDescent="0.25">
      <c r="A592" s="2"/>
      <c r="B592" s="2"/>
    </row>
    <row r="593" spans="1:2" ht="12.5" x14ac:dyDescent="0.25">
      <c r="A593" s="2"/>
      <c r="B593" s="2"/>
    </row>
    <row r="594" spans="1:2" ht="12.5" x14ac:dyDescent="0.25">
      <c r="A594" s="2"/>
      <c r="B594" s="2"/>
    </row>
    <row r="595" spans="1:2" ht="12.5" x14ac:dyDescent="0.25">
      <c r="A595" s="2"/>
      <c r="B595" s="2"/>
    </row>
    <row r="596" spans="1:2" ht="12.5" x14ac:dyDescent="0.25">
      <c r="A596" s="2"/>
      <c r="B596" s="2"/>
    </row>
    <row r="597" spans="1:2" ht="12.5" x14ac:dyDescent="0.25">
      <c r="A597" s="2"/>
      <c r="B597" s="2"/>
    </row>
    <row r="598" spans="1:2" ht="12.5" x14ac:dyDescent="0.25">
      <c r="A598" s="2"/>
      <c r="B598" s="2"/>
    </row>
    <row r="599" spans="1:2" ht="12.5" x14ac:dyDescent="0.25">
      <c r="A599" s="2"/>
      <c r="B599" s="2"/>
    </row>
    <row r="600" spans="1:2" ht="12.5" x14ac:dyDescent="0.25">
      <c r="A600" s="2"/>
      <c r="B600" s="2"/>
    </row>
    <row r="601" spans="1:2" ht="12.5" x14ac:dyDescent="0.25">
      <c r="A601" s="2"/>
      <c r="B601" s="2"/>
    </row>
    <row r="602" spans="1:2" ht="12.5" x14ac:dyDescent="0.25">
      <c r="A602" s="2"/>
      <c r="B602" s="2"/>
    </row>
    <row r="603" spans="1:2" ht="12.5" x14ac:dyDescent="0.25">
      <c r="A603" s="2"/>
      <c r="B603" s="2"/>
    </row>
    <row r="604" spans="1:2" ht="12.5" x14ac:dyDescent="0.25">
      <c r="A604" s="2"/>
      <c r="B604" s="2"/>
    </row>
    <row r="605" spans="1:2" ht="12.5" x14ac:dyDescent="0.25">
      <c r="A605" s="2"/>
      <c r="B605" s="2"/>
    </row>
    <row r="606" spans="1:2" ht="12.5" x14ac:dyDescent="0.25">
      <c r="A606" s="2"/>
      <c r="B606" s="2"/>
    </row>
    <row r="607" spans="1:2" ht="12.5" x14ac:dyDescent="0.25">
      <c r="A607" s="2"/>
      <c r="B607" s="2"/>
    </row>
    <row r="608" spans="1:2" ht="12.5" x14ac:dyDescent="0.25">
      <c r="A608" s="2"/>
      <c r="B608" s="2"/>
    </row>
    <row r="609" spans="1:2" ht="12.5" x14ac:dyDescent="0.25">
      <c r="A609" s="2"/>
      <c r="B609" s="2"/>
    </row>
    <row r="610" spans="1:2" ht="12.5" x14ac:dyDescent="0.25">
      <c r="A610" s="2"/>
      <c r="B610" s="2"/>
    </row>
    <row r="611" spans="1:2" ht="12.5" x14ac:dyDescent="0.25">
      <c r="A611" s="2"/>
      <c r="B611" s="2"/>
    </row>
    <row r="612" spans="1:2" ht="12.5" x14ac:dyDescent="0.25">
      <c r="A612" s="2"/>
      <c r="B612" s="2"/>
    </row>
    <row r="613" spans="1:2" ht="12.5" x14ac:dyDescent="0.25">
      <c r="A613" s="2"/>
      <c r="B613" s="2"/>
    </row>
    <row r="614" spans="1:2" ht="12.5" x14ac:dyDescent="0.25">
      <c r="A614" s="2"/>
      <c r="B614" s="2"/>
    </row>
    <row r="615" spans="1:2" ht="12.5" x14ac:dyDescent="0.25">
      <c r="A615" s="2"/>
      <c r="B615" s="2"/>
    </row>
    <row r="616" spans="1:2" ht="12.5" x14ac:dyDescent="0.25">
      <c r="A616" s="2"/>
      <c r="B616" s="2"/>
    </row>
    <row r="617" spans="1:2" ht="12.5" x14ac:dyDescent="0.25">
      <c r="A617" s="2"/>
      <c r="B617" s="2"/>
    </row>
    <row r="618" spans="1:2" ht="12.5" x14ac:dyDescent="0.25">
      <c r="A618" s="2"/>
      <c r="B618" s="2"/>
    </row>
    <row r="619" spans="1:2" ht="12.5" x14ac:dyDescent="0.25">
      <c r="A619" s="2"/>
      <c r="B619" s="2"/>
    </row>
    <row r="620" spans="1:2" ht="12.5" x14ac:dyDescent="0.25">
      <c r="A620" s="2"/>
      <c r="B620" s="2"/>
    </row>
    <row r="621" spans="1:2" ht="12.5" x14ac:dyDescent="0.25">
      <c r="A621" s="2"/>
      <c r="B621" s="2"/>
    </row>
    <row r="622" spans="1:2" ht="12.5" x14ac:dyDescent="0.25">
      <c r="A622" s="2"/>
      <c r="B622" s="2"/>
    </row>
    <row r="623" spans="1:2" ht="12.5" x14ac:dyDescent="0.25">
      <c r="A623" s="2"/>
      <c r="B623" s="2"/>
    </row>
    <row r="624" spans="1:2" ht="12.5" x14ac:dyDescent="0.25">
      <c r="A624" s="2"/>
      <c r="B624" s="2"/>
    </row>
    <row r="625" spans="1:2" ht="12.5" x14ac:dyDescent="0.25">
      <c r="A625" s="2"/>
      <c r="B625" s="2"/>
    </row>
    <row r="626" spans="1:2" ht="12.5" x14ac:dyDescent="0.25">
      <c r="A626" s="2"/>
      <c r="B626" s="2"/>
    </row>
    <row r="627" spans="1:2" ht="12.5" x14ac:dyDescent="0.25">
      <c r="A627" s="2"/>
      <c r="B627" s="2"/>
    </row>
    <row r="628" spans="1:2" ht="12.5" x14ac:dyDescent="0.25">
      <c r="A628" s="2"/>
      <c r="B628" s="2"/>
    </row>
    <row r="629" spans="1:2" ht="12.5" x14ac:dyDescent="0.25">
      <c r="A629" s="2"/>
      <c r="B629" s="2"/>
    </row>
    <row r="630" spans="1:2" ht="12.5" x14ac:dyDescent="0.25">
      <c r="A630" s="2"/>
      <c r="B630" s="2"/>
    </row>
    <row r="631" spans="1:2" ht="12.5" x14ac:dyDescent="0.25">
      <c r="A631" s="2"/>
      <c r="B631" s="2"/>
    </row>
    <row r="632" spans="1:2" ht="12.5" x14ac:dyDescent="0.25">
      <c r="A632" s="2"/>
      <c r="B632" s="2"/>
    </row>
    <row r="633" spans="1:2" ht="12.5" x14ac:dyDescent="0.25">
      <c r="A633" s="2"/>
      <c r="B633" s="2"/>
    </row>
    <row r="634" spans="1:2" ht="12.5" x14ac:dyDescent="0.25">
      <c r="A634" s="2"/>
      <c r="B634" s="2"/>
    </row>
    <row r="635" spans="1:2" ht="12.5" x14ac:dyDescent="0.25">
      <c r="A635" s="2"/>
      <c r="B635" s="2"/>
    </row>
    <row r="636" spans="1:2" ht="12.5" x14ac:dyDescent="0.25">
      <c r="A636" s="2"/>
      <c r="B636" s="2"/>
    </row>
    <row r="637" spans="1:2" ht="12.5" x14ac:dyDescent="0.25">
      <c r="A637" s="2"/>
      <c r="B637" s="2"/>
    </row>
    <row r="638" spans="1:2" ht="12.5" x14ac:dyDescent="0.25">
      <c r="A638" s="2"/>
      <c r="B638" s="2"/>
    </row>
    <row r="639" spans="1:2" ht="12.5" x14ac:dyDescent="0.25">
      <c r="A639" s="2"/>
      <c r="B639" s="2"/>
    </row>
    <row r="640" spans="1:2" ht="12.5" x14ac:dyDescent="0.25">
      <c r="A640" s="2"/>
      <c r="B640" s="2"/>
    </row>
    <row r="641" spans="1:2" ht="12.5" x14ac:dyDescent="0.25">
      <c r="A641" s="2"/>
      <c r="B641" s="2"/>
    </row>
    <row r="642" spans="1:2" ht="12.5" x14ac:dyDescent="0.25">
      <c r="A642" s="2"/>
      <c r="B642" s="2"/>
    </row>
    <row r="643" spans="1:2" ht="12.5" x14ac:dyDescent="0.25">
      <c r="A643" s="2"/>
      <c r="B643" s="2"/>
    </row>
    <row r="644" spans="1:2" ht="12.5" x14ac:dyDescent="0.25">
      <c r="A644" s="2"/>
      <c r="B644" s="2"/>
    </row>
    <row r="645" spans="1:2" ht="12.5" x14ac:dyDescent="0.25">
      <c r="A645" s="2"/>
      <c r="B645" s="2"/>
    </row>
    <row r="646" spans="1:2" ht="12.5" x14ac:dyDescent="0.25">
      <c r="A646" s="2"/>
      <c r="B646" s="2"/>
    </row>
    <row r="647" spans="1:2" ht="12.5" x14ac:dyDescent="0.25">
      <c r="A647" s="2"/>
      <c r="B647" s="2"/>
    </row>
    <row r="648" spans="1:2" ht="12.5" x14ac:dyDescent="0.25">
      <c r="A648" s="2"/>
      <c r="B648" s="2"/>
    </row>
    <row r="649" spans="1:2" ht="12.5" x14ac:dyDescent="0.25">
      <c r="A649" s="2"/>
      <c r="B649" s="2"/>
    </row>
    <row r="650" spans="1:2" ht="12.5" x14ac:dyDescent="0.25">
      <c r="A650" s="2"/>
      <c r="B650" s="2"/>
    </row>
    <row r="651" spans="1:2" ht="12.5" x14ac:dyDescent="0.25">
      <c r="A651" s="2"/>
      <c r="B651" s="2"/>
    </row>
    <row r="652" spans="1:2" ht="12.5" x14ac:dyDescent="0.25">
      <c r="A652" s="2"/>
      <c r="B652" s="2"/>
    </row>
    <row r="653" spans="1:2" ht="12.5" x14ac:dyDescent="0.25">
      <c r="A653" s="2"/>
      <c r="B653" s="2"/>
    </row>
    <row r="654" spans="1:2" ht="12.5" x14ac:dyDescent="0.25">
      <c r="A654" s="2"/>
      <c r="B654" s="2"/>
    </row>
    <row r="655" spans="1:2" ht="12.5" x14ac:dyDescent="0.25">
      <c r="A655" s="2"/>
      <c r="B655" s="2"/>
    </row>
    <row r="656" spans="1:2" ht="12.5" x14ac:dyDescent="0.25">
      <c r="A656" s="2"/>
      <c r="B656" s="2"/>
    </row>
    <row r="657" spans="1:2" ht="12.5" x14ac:dyDescent="0.25">
      <c r="A657" s="2"/>
      <c r="B657" s="2"/>
    </row>
    <row r="658" spans="1:2" ht="12.5" x14ac:dyDescent="0.25">
      <c r="A658" s="2"/>
      <c r="B658" s="2"/>
    </row>
    <row r="659" spans="1:2" ht="12.5" x14ac:dyDescent="0.25">
      <c r="A659" s="2"/>
      <c r="B659" s="2"/>
    </row>
    <row r="660" spans="1:2" ht="12.5" x14ac:dyDescent="0.25">
      <c r="A660" s="2"/>
      <c r="B660" s="2"/>
    </row>
    <row r="661" spans="1:2" ht="12.5" x14ac:dyDescent="0.25">
      <c r="A661" s="2"/>
      <c r="B661" s="2"/>
    </row>
    <row r="662" spans="1:2" ht="12.5" x14ac:dyDescent="0.25">
      <c r="A662" s="2"/>
      <c r="B662" s="2"/>
    </row>
    <row r="663" spans="1:2" ht="12.5" x14ac:dyDescent="0.25">
      <c r="A663" s="2"/>
      <c r="B663" s="2"/>
    </row>
    <row r="664" spans="1:2" ht="12.5" x14ac:dyDescent="0.25">
      <c r="A664" s="2"/>
      <c r="B664" s="2"/>
    </row>
    <row r="665" spans="1:2" ht="12.5" x14ac:dyDescent="0.25">
      <c r="A665" s="2"/>
      <c r="B665" s="2"/>
    </row>
    <row r="666" spans="1:2" ht="12.5" x14ac:dyDescent="0.25">
      <c r="A666" s="2"/>
      <c r="B666" s="2"/>
    </row>
    <row r="667" spans="1:2" ht="12.5" x14ac:dyDescent="0.25">
      <c r="A667" s="2"/>
      <c r="B667" s="2"/>
    </row>
    <row r="668" spans="1:2" ht="12.5" x14ac:dyDescent="0.25">
      <c r="A668" s="2"/>
      <c r="B668" s="2"/>
    </row>
    <row r="669" spans="1:2" ht="12.5" x14ac:dyDescent="0.25">
      <c r="A669" s="2"/>
      <c r="B669" s="2"/>
    </row>
    <row r="670" spans="1:2" ht="12.5" x14ac:dyDescent="0.25">
      <c r="A670" s="2"/>
      <c r="B670" s="2"/>
    </row>
    <row r="671" spans="1:2" ht="12.5" x14ac:dyDescent="0.25">
      <c r="A671" s="2"/>
      <c r="B671" s="2"/>
    </row>
    <row r="672" spans="1:2" ht="12.5" x14ac:dyDescent="0.25">
      <c r="A672" s="2"/>
      <c r="B672" s="2"/>
    </row>
    <row r="673" spans="1:2" ht="12.5" x14ac:dyDescent="0.25">
      <c r="A673" s="2"/>
      <c r="B673" s="2"/>
    </row>
    <row r="674" spans="1:2" ht="12.5" x14ac:dyDescent="0.25">
      <c r="A674" s="2"/>
      <c r="B674" s="2"/>
    </row>
    <row r="675" spans="1:2" ht="12.5" x14ac:dyDescent="0.25">
      <c r="A675" s="2"/>
      <c r="B675" s="2"/>
    </row>
    <row r="676" spans="1:2" ht="12.5" x14ac:dyDescent="0.25">
      <c r="A676" s="2"/>
      <c r="B676" s="2"/>
    </row>
    <row r="677" spans="1:2" ht="12.5" x14ac:dyDescent="0.25">
      <c r="A677" s="2"/>
      <c r="B677" s="2"/>
    </row>
    <row r="678" spans="1:2" ht="12.5" x14ac:dyDescent="0.25">
      <c r="A678" s="2"/>
      <c r="B678" s="2"/>
    </row>
    <row r="679" spans="1:2" ht="12.5" x14ac:dyDescent="0.25">
      <c r="A679" s="2"/>
      <c r="B679" s="2"/>
    </row>
    <row r="680" spans="1:2" ht="12.5" x14ac:dyDescent="0.25">
      <c r="A680" s="2"/>
      <c r="B680" s="2"/>
    </row>
    <row r="681" spans="1:2" ht="12.5" x14ac:dyDescent="0.25">
      <c r="A681" s="2"/>
      <c r="B681" s="2"/>
    </row>
    <row r="682" spans="1:2" ht="12.5" x14ac:dyDescent="0.25">
      <c r="A682" s="2"/>
      <c r="B682" s="2"/>
    </row>
    <row r="683" spans="1:2" ht="12.5" x14ac:dyDescent="0.25">
      <c r="A683" s="2"/>
      <c r="B683" s="2"/>
    </row>
    <row r="684" spans="1:2" ht="12.5" x14ac:dyDescent="0.25">
      <c r="A684" s="2"/>
      <c r="B684" s="2"/>
    </row>
    <row r="685" spans="1:2" ht="12.5" x14ac:dyDescent="0.25">
      <c r="A685" s="2"/>
      <c r="B685" s="2"/>
    </row>
    <row r="686" spans="1:2" ht="12.5" x14ac:dyDescent="0.25">
      <c r="A686" s="2"/>
      <c r="B686" s="2"/>
    </row>
    <row r="687" spans="1:2" ht="12.5" x14ac:dyDescent="0.25">
      <c r="A687" s="2"/>
      <c r="B687" s="2"/>
    </row>
    <row r="688" spans="1:2" ht="12.5" x14ac:dyDescent="0.25">
      <c r="A688" s="2"/>
      <c r="B688" s="2"/>
    </row>
    <row r="689" spans="1:2" ht="12.5" x14ac:dyDescent="0.25">
      <c r="A689" s="2"/>
      <c r="B689" s="2"/>
    </row>
    <row r="690" spans="1:2" ht="12.5" x14ac:dyDescent="0.25">
      <c r="A690" s="2"/>
      <c r="B690" s="2"/>
    </row>
    <row r="691" spans="1:2" ht="12.5" x14ac:dyDescent="0.25">
      <c r="A691" s="2"/>
      <c r="B691" s="2"/>
    </row>
    <row r="692" spans="1:2" ht="12.5" x14ac:dyDescent="0.25">
      <c r="A692" s="2"/>
      <c r="B692" s="2"/>
    </row>
    <row r="693" spans="1:2" ht="12.5" x14ac:dyDescent="0.25">
      <c r="A693" s="2"/>
      <c r="B693" s="2"/>
    </row>
    <row r="694" spans="1:2" ht="12.5" x14ac:dyDescent="0.25">
      <c r="A694" s="2"/>
      <c r="B694" s="2"/>
    </row>
    <row r="695" spans="1:2" ht="12.5" x14ac:dyDescent="0.25">
      <c r="A695" s="2"/>
      <c r="B695" s="2"/>
    </row>
    <row r="696" spans="1:2" ht="12.5" x14ac:dyDescent="0.25">
      <c r="A696" s="2"/>
      <c r="B696" s="2"/>
    </row>
    <row r="697" spans="1:2" ht="12.5" x14ac:dyDescent="0.25">
      <c r="A697" s="2"/>
      <c r="B697" s="2"/>
    </row>
    <row r="698" spans="1:2" ht="12.5" x14ac:dyDescent="0.25">
      <c r="A698" s="2"/>
      <c r="B698" s="2"/>
    </row>
    <row r="699" spans="1:2" ht="12.5" x14ac:dyDescent="0.25">
      <c r="A699" s="2"/>
      <c r="B699" s="2"/>
    </row>
    <row r="700" spans="1:2" ht="12.5" x14ac:dyDescent="0.25">
      <c r="A700" s="2"/>
      <c r="B700" s="2"/>
    </row>
    <row r="701" spans="1:2" ht="12.5" x14ac:dyDescent="0.25">
      <c r="A701" s="2"/>
      <c r="B701" s="2"/>
    </row>
    <row r="702" spans="1:2" ht="12.5" x14ac:dyDescent="0.25">
      <c r="A702" s="2"/>
      <c r="B702" s="2"/>
    </row>
    <row r="703" spans="1:2" ht="12.5" x14ac:dyDescent="0.25">
      <c r="A703" s="2"/>
      <c r="B703" s="2"/>
    </row>
    <row r="704" spans="1:2" ht="12.5" x14ac:dyDescent="0.25">
      <c r="A704" s="2"/>
      <c r="B704" s="2"/>
    </row>
    <row r="705" spans="1:2" ht="12.5" x14ac:dyDescent="0.25">
      <c r="A705" s="2"/>
      <c r="B705" s="2"/>
    </row>
    <row r="706" spans="1:2" ht="12.5" x14ac:dyDescent="0.25">
      <c r="A706" s="2"/>
      <c r="B706" s="2"/>
    </row>
    <row r="707" spans="1:2" ht="12.5" x14ac:dyDescent="0.25">
      <c r="A707" s="2"/>
      <c r="B707" s="2"/>
    </row>
    <row r="708" spans="1:2" ht="12.5" x14ac:dyDescent="0.25">
      <c r="A708" s="2"/>
      <c r="B708" s="2"/>
    </row>
    <row r="709" spans="1:2" ht="12.5" x14ac:dyDescent="0.25">
      <c r="A709" s="2"/>
      <c r="B709" s="2"/>
    </row>
    <row r="710" spans="1:2" ht="12.5" x14ac:dyDescent="0.25">
      <c r="A710" s="2"/>
      <c r="B710" s="2"/>
    </row>
    <row r="711" spans="1:2" ht="12.5" x14ac:dyDescent="0.25">
      <c r="A711" s="2"/>
      <c r="B711" s="2"/>
    </row>
    <row r="712" spans="1:2" ht="12.5" x14ac:dyDescent="0.25">
      <c r="A712" s="2"/>
      <c r="B712" s="2"/>
    </row>
    <row r="713" spans="1:2" ht="12.5" x14ac:dyDescent="0.25">
      <c r="A713" s="2"/>
      <c r="B713" s="2"/>
    </row>
    <row r="714" spans="1:2" ht="12.5" x14ac:dyDescent="0.25">
      <c r="A714" s="2"/>
      <c r="B714" s="2"/>
    </row>
    <row r="715" spans="1:2" ht="12.5" x14ac:dyDescent="0.25">
      <c r="A715" s="2"/>
      <c r="B715" s="2"/>
    </row>
    <row r="716" spans="1:2" ht="12.5" x14ac:dyDescent="0.25">
      <c r="A716" s="2"/>
      <c r="B716" s="2"/>
    </row>
    <row r="717" spans="1:2" ht="12.5" x14ac:dyDescent="0.25">
      <c r="A717" s="2"/>
      <c r="B717" s="2"/>
    </row>
    <row r="718" spans="1:2" ht="12.5" x14ac:dyDescent="0.25">
      <c r="A718" s="2"/>
      <c r="B718" s="2"/>
    </row>
    <row r="719" spans="1:2" ht="12.5" x14ac:dyDescent="0.25">
      <c r="A719" s="2"/>
      <c r="B719" s="2"/>
    </row>
    <row r="720" spans="1:2" ht="12.5" x14ac:dyDescent="0.25">
      <c r="A720" s="2"/>
      <c r="B720" s="2"/>
    </row>
    <row r="721" spans="1:2" ht="12.5" x14ac:dyDescent="0.25">
      <c r="A721" s="2"/>
      <c r="B721" s="2"/>
    </row>
    <row r="722" spans="1:2" ht="12.5" x14ac:dyDescent="0.25">
      <c r="A722" s="2"/>
      <c r="B722" s="2"/>
    </row>
    <row r="723" spans="1:2" ht="12.5" x14ac:dyDescent="0.25">
      <c r="A723" s="2"/>
      <c r="B723" s="2"/>
    </row>
    <row r="724" spans="1:2" ht="12.5" x14ac:dyDescent="0.25">
      <c r="A724" s="2"/>
      <c r="B724" s="2"/>
    </row>
    <row r="725" spans="1:2" ht="12.5" x14ac:dyDescent="0.25">
      <c r="A725" s="2"/>
      <c r="B725" s="2"/>
    </row>
    <row r="726" spans="1:2" ht="12.5" x14ac:dyDescent="0.25">
      <c r="A726" s="2"/>
      <c r="B726" s="2"/>
    </row>
    <row r="727" spans="1:2" ht="12.5" x14ac:dyDescent="0.25">
      <c r="A727" s="2"/>
      <c r="B727" s="2"/>
    </row>
    <row r="728" spans="1:2" ht="12.5" x14ac:dyDescent="0.25">
      <c r="A728" s="2"/>
      <c r="B728" s="2"/>
    </row>
    <row r="729" spans="1:2" ht="12.5" x14ac:dyDescent="0.25">
      <c r="A729" s="2"/>
      <c r="B729" s="2"/>
    </row>
    <row r="730" spans="1:2" ht="12.5" x14ac:dyDescent="0.25">
      <c r="A730" s="2"/>
      <c r="B730" s="2"/>
    </row>
    <row r="731" spans="1:2" ht="12.5" x14ac:dyDescent="0.25">
      <c r="A731" s="2"/>
      <c r="B731" s="2"/>
    </row>
    <row r="732" spans="1:2" ht="12.5" x14ac:dyDescent="0.25">
      <c r="A732" s="2"/>
      <c r="B732" s="2"/>
    </row>
    <row r="733" spans="1:2" ht="12.5" x14ac:dyDescent="0.25">
      <c r="A733" s="2"/>
      <c r="B733" s="2"/>
    </row>
    <row r="734" spans="1:2" ht="12.5" x14ac:dyDescent="0.25">
      <c r="A734" s="2"/>
      <c r="B734" s="2"/>
    </row>
    <row r="735" spans="1:2" ht="12.5" x14ac:dyDescent="0.25">
      <c r="A735" s="2"/>
      <c r="B735" s="2"/>
    </row>
    <row r="736" spans="1:2" ht="12.5" x14ac:dyDescent="0.25">
      <c r="A736" s="2"/>
      <c r="B736" s="2"/>
    </row>
    <row r="737" spans="1:2" ht="12.5" x14ac:dyDescent="0.25">
      <c r="A737" s="2"/>
      <c r="B737" s="2"/>
    </row>
    <row r="738" spans="1:2" ht="12.5" x14ac:dyDescent="0.25">
      <c r="A738" s="2"/>
      <c r="B738" s="2"/>
    </row>
    <row r="739" spans="1:2" ht="12.5" x14ac:dyDescent="0.25">
      <c r="A739" s="2"/>
      <c r="B739" s="2"/>
    </row>
    <row r="740" spans="1:2" ht="12.5" x14ac:dyDescent="0.25">
      <c r="A740" s="2"/>
      <c r="B740" s="2"/>
    </row>
    <row r="741" spans="1:2" ht="12.5" x14ac:dyDescent="0.25">
      <c r="A741" s="2"/>
      <c r="B741" s="2"/>
    </row>
    <row r="742" spans="1:2" ht="12.5" x14ac:dyDescent="0.25">
      <c r="A742" s="2"/>
      <c r="B742" s="2"/>
    </row>
    <row r="743" spans="1:2" ht="12.5" x14ac:dyDescent="0.25">
      <c r="A743" s="2"/>
      <c r="B743" s="2"/>
    </row>
    <row r="744" spans="1:2" ht="12.5" x14ac:dyDescent="0.25">
      <c r="A744" s="2"/>
      <c r="B744" s="2"/>
    </row>
    <row r="745" spans="1:2" ht="12.5" x14ac:dyDescent="0.25">
      <c r="A745" s="2"/>
      <c r="B745" s="2"/>
    </row>
    <row r="746" spans="1:2" ht="12.5" x14ac:dyDescent="0.25">
      <c r="A746" s="2"/>
      <c r="B746" s="2"/>
    </row>
    <row r="747" spans="1:2" ht="12.5" x14ac:dyDescent="0.25">
      <c r="A747" s="2"/>
      <c r="B747" s="2"/>
    </row>
    <row r="748" spans="1:2" ht="12.5" x14ac:dyDescent="0.25">
      <c r="A748" s="2"/>
      <c r="B748" s="2"/>
    </row>
    <row r="749" spans="1:2" ht="12.5" x14ac:dyDescent="0.25">
      <c r="A749" s="2"/>
      <c r="B749" s="2"/>
    </row>
    <row r="750" spans="1:2" ht="12.5" x14ac:dyDescent="0.25">
      <c r="A750" s="2"/>
      <c r="B750" s="2"/>
    </row>
    <row r="751" spans="1:2" ht="12.5" x14ac:dyDescent="0.25">
      <c r="A751" s="2"/>
      <c r="B751" s="2"/>
    </row>
    <row r="752" spans="1:2" ht="12.5" x14ac:dyDescent="0.25">
      <c r="A752" s="2"/>
      <c r="B752" s="2"/>
    </row>
    <row r="753" spans="1:2" ht="12.5" x14ac:dyDescent="0.25">
      <c r="A753" s="2"/>
      <c r="B753" s="2"/>
    </row>
    <row r="754" spans="1:2" ht="12.5" x14ac:dyDescent="0.25">
      <c r="A754" s="2"/>
      <c r="B754" s="2"/>
    </row>
    <row r="755" spans="1:2" ht="12.5" x14ac:dyDescent="0.25">
      <c r="A755" s="2"/>
      <c r="B755" s="2"/>
    </row>
    <row r="756" spans="1:2" ht="12.5" x14ac:dyDescent="0.25">
      <c r="A756" s="2"/>
      <c r="B756" s="2"/>
    </row>
    <row r="757" spans="1:2" ht="12.5" x14ac:dyDescent="0.25">
      <c r="A757" s="2"/>
      <c r="B757" s="2"/>
    </row>
    <row r="758" spans="1:2" ht="12.5" x14ac:dyDescent="0.25">
      <c r="A758" s="2"/>
      <c r="B758" s="2"/>
    </row>
    <row r="759" spans="1:2" ht="12.5" x14ac:dyDescent="0.25">
      <c r="A759" s="2"/>
      <c r="B759" s="2"/>
    </row>
    <row r="760" spans="1:2" ht="12.5" x14ac:dyDescent="0.25">
      <c r="A760" s="2"/>
      <c r="B760" s="2"/>
    </row>
    <row r="761" spans="1:2" ht="12.5" x14ac:dyDescent="0.25">
      <c r="A761" s="2"/>
      <c r="B761" s="2"/>
    </row>
    <row r="762" spans="1:2" ht="12.5" x14ac:dyDescent="0.25">
      <c r="A762" s="2"/>
      <c r="B762" s="2"/>
    </row>
    <row r="763" spans="1:2" ht="12.5" x14ac:dyDescent="0.25">
      <c r="A763" s="2"/>
      <c r="B763" s="2"/>
    </row>
    <row r="764" spans="1:2" ht="12.5" x14ac:dyDescent="0.25">
      <c r="A764" s="2"/>
      <c r="B764" s="2"/>
    </row>
    <row r="765" spans="1:2" ht="12.5" x14ac:dyDescent="0.25">
      <c r="A765" s="2"/>
      <c r="B765" s="2"/>
    </row>
    <row r="766" spans="1:2" ht="12.5" x14ac:dyDescent="0.25">
      <c r="A766" s="2"/>
      <c r="B766" s="2"/>
    </row>
    <row r="767" spans="1:2" ht="12.5" x14ac:dyDescent="0.25">
      <c r="A767" s="2"/>
      <c r="B767" s="2"/>
    </row>
    <row r="768" spans="1:2" ht="12.5" x14ac:dyDescent="0.25">
      <c r="A768" s="2"/>
      <c r="B768" s="2"/>
    </row>
    <row r="769" spans="1:2" ht="12.5" x14ac:dyDescent="0.25">
      <c r="A769" s="2"/>
      <c r="B769" s="2"/>
    </row>
    <row r="770" spans="1:2" ht="12.5" x14ac:dyDescent="0.25">
      <c r="A770" s="2"/>
      <c r="B770" s="2"/>
    </row>
    <row r="771" spans="1:2" ht="12.5" x14ac:dyDescent="0.25">
      <c r="A771" s="2"/>
      <c r="B771" s="2"/>
    </row>
    <row r="772" spans="1:2" ht="12.5" x14ac:dyDescent="0.25">
      <c r="A772" s="2"/>
      <c r="B772" s="2"/>
    </row>
    <row r="773" spans="1:2" ht="12.5" x14ac:dyDescent="0.25">
      <c r="A773" s="2"/>
      <c r="B773" s="2"/>
    </row>
    <row r="774" spans="1:2" ht="12.5" x14ac:dyDescent="0.25">
      <c r="A774" s="2"/>
      <c r="B774" s="2"/>
    </row>
    <row r="775" spans="1:2" ht="12.5" x14ac:dyDescent="0.25">
      <c r="A775" s="2"/>
      <c r="B775" s="2"/>
    </row>
    <row r="776" spans="1:2" ht="12.5" x14ac:dyDescent="0.25">
      <c r="A776" s="2"/>
      <c r="B776" s="2"/>
    </row>
    <row r="777" spans="1:2" ht="12.5" x14ac:dyDescent="0.25">
      <c r="A777" s="2"/>
      <c r="B777" s="2"/>
    </row>
    <row r="778" spans="1:2" ht="12.5" x14ac:dyDescent="0.25">
      <c r="A778" s="2"/>
      <c r="B778" s="2"/>
    </row>
    <row r="779" spans="1:2" ht="12.5" x14ac:dyDescent="0.25">
      <c r="A779" s="2"/>
      <c r="B779" s="2"/>
    </row>
    <row r="780" spans="1:2" ht="12.5" x14ac:dyDescent="0.25">
      <c r="A780" s="2"/>
      <c r="B780" s="2"/>
    </row>
    <row r="781" spans="1:2" ht="12.5" x14ac:dyDescent="0.25">
      <c r="A781" s="2"/>
      <c r="B781" s="2"/>
    </row>
    <row r="782" spans="1:2" ht="12.5" x14ac:dyDescent="0.25">
      <c r="A782" s="2"/>
      <c r="B782" s="2"/>
    </row>
    <row r="783" spans="1:2" ht="12.5" x14ac:dyDescent="0.25">
      <c r="A783" s="2"/>
      <c r="B783" s="2"/>
    </row>
    <row r="784" spans="1:2" ht="12.5" x14ac:dyDescent="0.25">
      <c r="A784" s="2"/>
      <c r="B784" s="2"/>
    </row>
    <row r="785" spans="1:2" ht="12.5" x14ac:dyDescent="0.25">
      <c r="A785" s="2"/>
      <c r="B785" s="2"/>
    </row>
    <row r="786" spans="1:2" ht="12.5" x14ac:dyDescent="0.25">
      <c r="A786" s="2"/>
      <c r="B786" s="2"/>
    </row>
    <row r="787" spans="1:2" ht="12.5" x14ac:dyDescent="0.25">
      <c r="A787" s="2"/>
      <c r="B787" s="2"/>
    </row>
    <row r="788" spans="1:2" ht="12.5" x14ac:dyDescent="0.25">
      <c r="A788" s="2"/>
      <c r="B788" s="2"/>
    </row>
    <row r="789" spans="1:2" ht="12.5" x14ac:dyDescent="0.25">
      <c r="A789" s="2"/>
      <c r="B789" s="2"/>
    </row>
    <row r="790" spans="1:2" ht="12.5" x14ac:dyDescent="0.25">
      <c r="A790" s="2"/>
      <c r="B790" s="2"/>
    </row>
    <row r="791" spans="1:2" ht="12.5" x14ac:dyDescent="0.25">
      <c r="A791" s="2"/>
      <c r="B791" s="2"/>
    </row>
    <row r="792" spans="1:2" ht="12.5" x14ac:dyDescent="0.25">
      <c r="A792" s="2"/>
      <c r="B792" s="2"/>
    </row>
    <row r="793" spans="1:2" ht="12.5" x14ac:dyDescent="0.25">
      <c r="A793" s="2"/>
      <c r="B793" s="2"/>
    </row>
    <row r="794" spans="1:2" ht="12.5" x14ac:dyDescent="0.25">
      <c r="A794" s="2"/>
      <c r="B794" s="2"/>
    </row>
    <row r="795" spans="1:2" ht="12.5" x14ac:dyDescent="0.25">
      <c r="A795" s="2"/>
      <c r="B795" s="2"/>
    </row>
    <row r="796" spans="1:2" ht="12.5" x14ac:dyDescent="0.25">
      <c r="A796" s="2"/>
      <c r="B796" s="2"/>
    </row>
    <row r="797" spans="1:2" ht="12.5" x14ac:dyDescent="0.25">
      <c r="A797" s="2"/>
      <c r="B797" s="2"/>
    </row>
    <row r="798" spans="1:2" ht="12.5" x14ac:dyDescent="0.25">
      <c r="A798" s="2"/>
      <c r="B798" s="2"/>
    </row>
    <row r="799" spans="1:2" ht="12.5" x14ac:dyDescent="0.25">
      <c r="A799" s="2"/>
      <c r="B799" s="2"/>
    </row>
    <row r="800" spans="1:2" ht="12.5" x14ac:dyDescent="0.25">
      <c r="A800" s="2"/>
      <c r="B800" s="2"/>
    </row>
    <row r="801" spans="1:2" ht="12.5" x14ac:dyDescent="0.25">
      <c r="A801" s="2"/>
      <c r="B801" s="2"/>
    </row>
    <row r="802" spans="1:2" ht="12.5" x14ac:dyDescent="0.25">
      <c r="A802" s="2"/>
      <c r="B802" s="2"/>
    </row>
    <row r="803" spans="1:2" ht="12.5" x14ac:dyDescent="0.25">
      <c r="A803" s="2"/>
      <c r="B803" s="2"/>
    </row>
    <row r="804" spans="1:2" ht="12.5" x14ac:dyDescent="0.25">
      <c r="A804" s="2"/>
      <c r="B804" s="2"/>
    </row>
    <row r="805" spans="1:2" ht="12.5" x14ac:dyDescent="0.25">
      <c r="A805" s="2"/>
      <c r="B805" s="2"/>
    </row>
    <row r="806" spans="1:2" ht="12.5" x14ac:dyDescent="0.25">
      <c r="A806" s="2"/>
      <c r="B806" s="2"/>
    </row>
    <row r="807" spans="1:2" ht="12.5" x14ac:dyDescent="0.25">
      <c r="A807" s="2"/>
      <c r="B807" s="2"/>
    </row>
    <row r="808" spans="1:2" ht="12.5" x14ac:dyDescent="0.25">
      <c r="A808" s="2"/>
      <c r="B808" s="2"/>
    </row>
    <row r="809" spans="1:2" ht="12.5" x14ac:dyDescent="0.25">
      <c r="A809" s="2"/>
      <c r="B809" s="2"/>
    </row>
    <row r="810" spans="1:2" ht="12.5" x14ac:dyDescent="0.25">
      <c r="A810" s="2"/>
      <c r="B810" s="2"/>
    </row>
    <row r="811" spans="1:2" ht="12.5" x14ac:dyDescent="0.25">
      <c r="A811" s="2"/>
      <c r="B811" s="2"/>
    </row>
    <row r="812" spans="1:2" ht="12.5" x14ac:dyDescent="0.25">
      <c r="A812" s="2"/>
      <c r="B812" s="2"/>
    </row>
    <row r="813" spans="1:2" ht="12.5" x14ac:dyDescent="0.25">
      <c r="A813" s="2"/>
      <c r="B813" s="2"/>
    </row>
    <row r="814" spans="1:2" ht="12.5" x14ac:dyDescent="0.25">
      <c r="A814" s="2"/>
      <c r="B814" s="2"/>
    </row>
    <row r="815" spans="1:2" ht="12.5" x14ac:dyDescent="0.25">
      <c r="A815" s="2"/>
      <c r="B815" s="2"/>
    </row>
    <row r="816" spans="1:2" ht="12.5" x14ac:dyDescent="0.25">
      <c r="A816" s="2"/>
      <c r="B816" s="2"/>
    </row>
    <row r="817" spans="1:2" ht="12.5" x14ac:dyDescent="0.25">
      <c r="A817" s="2"/>
      <c r="B817" s="2"/>
    </row>
    <row r="818" spans="1:2" ht="12.5" x14ac:dyDescent="0.25">
      <c r="A818" s="2"/>
      <c r="B818" s="2"/>
    </row>
    <row r="819" spans="1:2" ht="12.5" x14ac:dyDescent="0.25">
      <c r="A819" s="2"/>
      <c r="B819" s="2"/>
    </row>
    <row r="820" spans="1:2" ht="12.5" x14ac:dyDescent="0.25">
      <c r="A820" s="2"/>
      <c r="B820" s="2"/>
    </row>
    <row r="821" spans="1:2" ht="12.5" x14ac:dyDescent="0.25">
      <c r="A821" s="2"/>
      <c r="B821" s="2"/>
    </row>
    <row r="822" spans="1:2" ht="12.5" x14ac:dyDescent="0.25">
      <c r="A822" s="2"/>
      <c r="B822" s="2"/>
    </row>
    <row r="823" spans="1:2" ht="12.5" x14ac:dyDescent="0.25">
      <c r="A823" s="2"/>
      <c r="B823" s="2"/>
    </row>
    <row r="824" spans="1:2" ht="12.5" x14ac:dyDescent="0.25">
      <c r="A824" s="2"/>
      <c r="B824" s="2"/>
    </row>
    <row r="825" spans="1:2" ht="12.5" x14ac:dyDescent="0.25">
      <c r="A825" s="2"/>
      <c r="B825" s="2"/>
    </row>
    <row r="826" spans="1:2" ht="12.5" x14ac:dyDescent="0.25">
      <c r="A826" s="2"/>
      <c r="B826" s="2"/>
    </row>
    <row r="827" spans="1:2" ht="12.5" x14ac:dyDescent="0.25">
      <c r="A827" s="2"/>
      <c r="B827" s="2"/>
    </row>
    <row r="828" spans="1:2" ht="12.5" x14ac:dyDescent="0.25">
      <c r="A828" s="2"/>
      <c r="B828" s="2"/>
    </row>
    <row r="829" spans="1:2" ht="12.5" x14ac:dyDescent="0.25">
      <c r="A829" s="2"/>
      <c r="B829" s="2"/>
    </row>
    <row r="830" spans="1:2" ht="12.5" x14ac:dyDescent="0.25">
      <c r="A830" s="2"/>
      <c r="B830" s="2"/>
    </row>
    <row r="831" spans="1:2" ht="12.5" x14ac:dyDescent="0.25">
      <c r="A831" s="2"/>
      <c r="B831" s="2"/>
    </row>
    <row r="832" spans="1:2" ht="12.5" x14ac:dyDescent="0.25">
      <c r="A832" s="2"/>
      <c r="B832" s="2"/>
    </row>
    <row r="833" spans="1:2" ht="12.5" x14ac:dyDescent="0.25">
      <c r="A833" s="2"/>
      <c r="B833" s="2"/>
    </row>
    <row r="834" spans="1:2" ht="12.5" x14ac:dyDescent="0.25">
      <c r="A834" s="2"/>
      <c r="B834" s="2"/>
    </row>
    <row r="835" spans="1:2" ht="12.5" x14ac:dyDescent="0.25">
      <c r="A835" s="2"/>
      <c r="B835" s="2"/>
    </row>
    <row r="836" spans="1:2" ht="12.5" x14ac:dyDescent="0.25">
      <c r="A836" s="2"/>
      <c r="B836" s="2"/>
    </row>
    <row r="837" spans="1:2" ht="12.5" x14ac:dyDescent="0.25">
      <c r="A837" s="2"/>
      <c r="B837" s="2"/>
    </row>
    <row r="838" spans="1:2" ht="12.5" x14ac:dyDescent="0.25">
      <c r="A838" s="2"/>
      <c r="B838" s="2"/>
    </row>
    <row r="839" spans="1:2" ht="12.5" x14ac:dyDescent="0.25">
      <c r="A839" s="2"/>
      <c r="B839" s="2"/>
    </row>
    <row r="840" spans="1:2" ht="12.5" x14ac:dyDescent="0.25">
      <c r="A840" s="2"/>
      <c r="B840" s="2"/>
    </row>
    <row r="841" spans="1:2" ht="12.5" x14ac:dyDescent="0.25">
      <c r="A841" s="2"/>
      <c r="B841" s="2"/>
    </row>
    <row r="842" spans="1:2" ht="12.5" x14ac:dyDescent="0.25">
      <c r="A842" s="2"/>
      <c r="B842" s="2"/>
    </row>
    <row r="843" spans="1:2" ht="12.5" x14ac:dyDescent="0.25">
      <c r="A843" s="2"/>
      <c r="B843" s="2"/>
    </row>
    <row r="844" spans="1:2" ht="12.5" x14ac:dyDescent="0.25">
      <c r="A844" s="2"/>
      <c r="B844" s="2"/>
    </row>
    <row r="845" spans="1:2" ht="12.5" x14ac:dyDescent="0.25">
      <c r="A845" s="2"/>
      <c r="B845" s="2"/>
    </row>
    <row r="846" spans="1:2" ht="12.5" x14ac:dyDescent="0.25">
      <c r="A846" s="2"/>
      <c r="B846" s="2"/>
    </row>
    <row r="847" spans="1:2" ht="12.5" x14ac:dyDescent="0.25">
      <c r="A847" s="2"/>
      <c r="B847" s="2"/>
    </row>
    <row r="848" spans="1:2" ht="12.5" x14ac:dyDescent="0.25">
      <c r="A848" s="2"/>
      <c r="B848" s="2"/>
    </row>
    <row r="849" spans="1:2" ht="12.5" x14ac:dyDescent="0.25">
      <c r="A849" s="2"/>
      <c r="B849" s="2"/>
    </row>
    <row r="850" spans="1:2" ht="12.5" x14ac:dyDescent="0.25">
      <c r="A850" s="2"/>
      <c r="B850" s="2"/>
    </row>
    <row r="851" spans="1:2" ht="12.5" x14ac:dyDescent="0.25">
      <c r="A851" s="2"/>
      <c r="B851" s="2"/>
    </row>
    <row r="852" spans="1:2" ht="12.5" x14ac:dyDescent="0.25">
      <c r="A852" s="2"/>
      <c r="B852" s="2"/>
    </row>
    <row r="853" spans="1:2" ht="12.5" x14ac:dyDescent="0.25">
      <c r="A853" s="2"/>
      <c r="B853" s="2"/>
    </row>
    <row r="854" spans="1:2" ht="12.5" x14ac:dyDescent="0.25">
      <c r="A854" s="2"/>
      <c r="B854" s="2"/>
    </row>
    <row r="855" spans="1:2" ht="12.5" x14ac:dyDescent="0.25">
      <c r="A855" s="2"/>
      <c r="B855" s="2"/>
    </row>
    <row r="856" spans="1:2" ht="12.5" x14ac:dyDescent="0.25">
      <c r="A856" s="2"/>
      <c r="B856" s="2"/>
    </row>
    <row r="857" spans="1:2" ht="12.5" x14ac:dyDescent="0.25">
      <c r="A857" s="2"/>
      <c r="B857" s="2"/>
    </row>
    <row r="858" spans="1:2" ht="12.5" x14ac:dyDescent="0.25">
      <c r="A858" s="2"/>
      <c r="B858" s="2"/>
    </row>
    <row r="859" spans="1:2" ht="12.5" x14ac:dyDescent="0.25">
      <c r="A859" s="2"/>
      <c r="B859" s="2"/>
    </row>
    <row r="860" spans="1:2" ht="12.5" x14ac:dyDescent="0.25">
      <c r="A860" s="2"/>
      <c r="B860" s="2"/>
    </row>
    <row r="861" spans="1:2" ht="12.5" x14ac:dyDescent="0.25">
      <c r="A861" s="2"/>
      <c r="B861" s="2"/>
    </row>
    <row r="862" spans="1:2" ht="12.5" x14ac:dyDescent="0.25">
      <c r="A862" s="2"/>
      <c r="B862" s="2"/>
    </row>
    <row r="863" spans="1:2" ht="12.5" x14ac:dyDescent="0.25">
      <c r="A863" s="2"/>
      <c r="B863" s="2"/>
    </row>
    <row r="864" spans="1:2" ht="12.5" x14ac:dyDescent="0.25">
      <c r="A864" s="2"/>
      <c r="B864" s="2"/>
    </row>
    <row r="865" spans="1:2" ht="12.5" x14ac:dyDescent="0.25">
      <c r="A865" s="2"/>
      <c r="B865" s="2"/>
    </row>
    <row r="866" spans="1:2" ht="12.5" x14ac:dyDescent="0.25">
      <c r="A866" s="2"/>
      <c r="B866" s="2"/>
    </row>
    <row r="867" spans="1:2" ht="12.5" x14ac:dyDescent="0.25">
      <c r="A867" s="2"/>
      <c r="B867" s="2"/>
    </row>
    <row r="868" spans="1:2" ht="12.5" x14ac:dyDescent="0.25">
      <c r="A868" s="2"/>
      <c r="B868" s="2"/>
    </row>
    <row r="869" spans="1:2" ht="12.5" x14ac:dyDescent="0.25">
      <c r="A869" s="2"/>
      <c r="B869" s="2"/>
    </row>
    <row r="870" spans="1:2" ht="12.5" x14ac:dyDescent="0.25">
      <c r="A870" s="2"/>
      <c r="B870" s="2"/>
    </row>
    <row r="871" spans="1:2" ht="12.5" x14ac:dyDescent="0.25">
      <c r="A871" s="2"/>
      <c r="B871" s="2"/>
    </row>
    <row r="872" spans="1:2" ht="12.5" x14ac:dyDescent="0.25">
      <c r="A872" s="2"/>
      <c r="B872" s="2"/>
    </row>
    <row r="873" spans="1:2" ht="12.5" x14ac:dyDescent="0.25">
      <c r="A873" s="2"/>
      <c r="B873" s="2"/>
    </row>
    <row r="874" spans="1:2" ht="12.5" x14ac:dyDescent="0.25">
      <c r="A874" s="2"/>
      <c r="B874" s="2"/>
    </row>
    <row r="875" spans="1:2" ht="12.5" x14ac:dyDescent="0.25">
      <c r="A875" s="2"/>
      <c r="B875" s="2"/>
    </row>
    <row r="876" spans="1:2" ht="12.5" x14ac:dyDescent="0.25">
      <c r="A876" s="2"/>
      <c r="B876" s="2"/>
    </row>
    <row r="877" spans="1:2" ht="12.5" x14ac:dyDescent="0.25">
      <c r="A877" s="2"/>
      <c r="B877" s="2"/>
    </row>
    <row r="878" spans="1:2" ht="12.5" x14ac:dyDescent="0.25">
      <c r="A878" s="2"/>
      <c r="B878" s="2"/>
    </row>
    <row r="879" spans="1:2" ht="12.5" x14ac:dyDescent="0.25">
      <c r="A879" s="2"/>
      <c r="B879" s="2"/>
    </row>
    <row r="880" spans="1:2" ht="12.5" x14ac:dyDescent="0.25">
      <c r="A880" s="2"/>
      <c r="B880" s="2"/>
    </row>
    <row r="881" spans="1:2" ht="12.5" x14ac:dyDescent="0.25">
      <c r="A881" s="2"/>
      <c r="B881" s="2"/>
    </row>
    <row r="882" spans="1:2" ht="12.5" x14ac:dyDescent="0.25">
      <c r="A882" s="2"/>
      <c r="B882" s="2"/>
    </row>
    <row r="883" spans="1:2" ht="12.5" x14ac:dyDescent="0.25">
      <c r="A883" s="2"/>
      <c r="B883" s="2"/>
    </row>
    <row r="884" spans="1:2" ht="12.5" x14ac:dyDescent="0.25">
      <c r="A884" s="2"/>
      <c r="B884" s="2"/>
    </row>
    <row r="885" spans="1:2" ht="12.5" x14ac:dyDescent="0.25">
      <c r="A885" s="2"/>
      <c r="B885" s="2"/>
    </row>
    <row r="886" spans="1:2" ht="12.5" x14ac:dyDescent="0.25">
      <c r="A886" s="2"/>
      <c r="B886" s="2"/>
    </row>
    <row r="887" spans="1:2" ht="12.5" x14ac:dyDescent="0.25">
      <c r="A887" s="2"/>
      <c r="B887" s="2"/>
    </row>
    <row r="888" spans="1:2" ht="12.5" x14ac:dyDescent="0.25">
      <c r="A888" s="2"/>
      <c r="B888" s="2"/>
    </row>
    <row r="889" spans="1:2" ht="12.5" x14ac:dyDescent="0.25">
      <c r="A889" s="2"/>
      <c r="B889" s="2"/>
    </row>
    <row r="890" spans="1:2" ht="12.5" x14ac:dyDescent="0.25">
      <c r="A890" s="2"/>
      <c r="B890" s="2"/>
    </row>
    <row r="891" spans="1:2" ht="12.5" x14ac:dyDescent="0.25">
      <c r="A891" s="2"/>
      <c r="B891" s="2"/>
    </row>
    <row r="892" spans="1:2" ht="12.5" x14ac:dyDescent="0.25">
      <c r="A892" s="2"/>
      <c r="B892" s="2"/>
    </row>
    <row r="893" spans="1:2" ht="12.5" x14ac:dyDescent="0.25">
      <c r="A893" s="2"/>
      <c r="B893" s="2"/>
    </row>
    <row r="894" spans="1:2" ht="12.5" x14ac:dyDescent="0.25">
      <c r="A894" s="2"/>
      <c r="B894" s="2"/>
    </row>
    <row r="895" spans="1:2" ht="12.5" x14ac:dyDescent="0.25">
      <c r="A895" s="2"/>
      <c r="B895" s="2"/>
    </row>
    <row r="896" spans="1:2" ht="12.5" x14ac:dyDescent="0.25">
      <c r="A896" s="2"/>
      <c r="B896" s="2"/>
    </row>
    <row r="897" spans="1:2" ht="12.5" x14ac:dyDescent="0.25">
      <c r="A897" s="2"/>
      <c r="B897" s="2"/>
    </row>
    <row r="898" spans="1:2" ht="12.5" x14ac:dyDescent="0.25">
      <c r="A898" s="2"/>
      <c r="B898" s="2"/>
    </row>
    <row r="899" spans="1:2" ht="12.5" x14ac:dyDescent="0.25">
      <c r="A899" s="2"/>
      <c r="B899" s="2"/>
    </row>
    <row r="900" spans="1:2" ht="12.5" x14ac:dyDescent="0.25">
      <c r="A900" s="2"/>
      <c r="B900" s="2"/>
    </row>
    <row r="901" spans="1:2" ht="12.5" x14ac:dyDescent="0.25">
      <c r="A901" s="2"/>
      <c r="B901" s="2"/>
    </row>
    <row r="902" spans="1:2" ht="12.5" x14ac:dyDescent="0.25">
      <c r="A902" s="2"/>
      <c r="B902" s="2"/>
    </row>
    <row r="903" spans="1:2" ht="12.5" x14ac:dyDescent="0.25">
      <c r="A903" s="2"/>
      <c r="B903" s="2"/>
    </row>
    <row r="904" spans="1:2" ht="12.5" x14ac:dyDescent="0.25">
      <c r="A904" s="2"/>
      <c r="B904" s="2"/>
    </row>
    <row r="905" spans="1:2" ht="12.5" x14ac:dyDescent="0.25">
      <c r="A905" s="2"/>
      <c r="B905" s="2"/>
    </row>
    <row r="906" spans="1:2" ht="12.5" x14ac:dyDescent="0.25">
      <c r="A906" s="2"/>
      <c r="B906" s="2"/>
    </row>
    <row r="907" spans="1:2" ht="12.5" x14ac:dyDescent="0.25">
      <c r="A907" s="2"/>
      <c r="B907" s="2"/>
    </row>
    <row r="908" spans="1:2" ht="12.5" x14ac:dyDescent="0.25">
      <c r="A908" s="2"/>
      <c r="B908" s="2"/>
    </row>
    <row r="909" spans="1:2" ht="12.5" x14ac:dyDescent="0.25">
      <c r="A909" s="2"/>
      <c r="B909" s="2"/>
    </row>
    <row r="910" spans="1:2" ht="12.5" x14ac:dyDescent="0.25">
      <c r="A910" s="2"/>
      <c r="B910" s="2"/>
    </row>
    <row r="911" spans="1:2" ht="12.5" x14ac:dyDescent="0.25">
      <c r="A911" s="2"/>
      <c r="B911" s="2"/>
    </row>
    <row r="912" spans="1:2" ht="12.5" x14ac:dyDescent="0.25">
      <c r="A912" s="2"/>
      <c r="B912" s="2"/>
    </row>
    <row r="913" spans="1:2" ht="12.5" x14ac:dyDescent="0.25">
      <c r="A913" s="2"/>
      <c r="B913" s="2"/>
    </row>
    <row r="914" spans="1:2" ht="12.5" x14ac:dyDescent="0.25">
      <c r="A914" s="2"/>
      <c r="B914" s="2"/>
    </row>
    <row r="915" spans="1:2" ht="12.5" x14ac:dyDescent="0.25">
      <c r="A915" s="2"/>
      <c r="B915" s="2"/>
    </row>
    <row r="916" spans="1:2" ht="12.5" x14ac:dyDescent="0.25">
      <c r="A916" s="2"/>
      <c r="B916" s="2"/>
    </row>
    <row r="917" spans="1:2" ht="12.5" x14ac:dyDescent="0.25">
      <c r="A917" s="2"/>
      <c r="B917" s="2"/>
    </row>
    <row r="918" spans="1:2" ht="12.5" x14ac:dyDescent="0.25">
      <c r="A918" s="2"/>
      <c r="B918" s="2"/>
    </row>
    <row r="919" spans="1:2" ht="12.5" x14ac:dyDescent="0.25">
      <c r="A919" s="2"/>
      <c r="B919" s="2"/>
    </row>
    <row r="920" spans="1:2" ht="12.5" x14ac:dyDescent="0.25">
      <c r="A920" s="2"/>
      <c r="B920" s="2"/>
    </row>
    <row r="921" spans="1:2" ht="12.5" x14ac:dyDescent="0.25">
      <c r="A921" s="2"/>
      <c r="B921" s="2"/>
    </row>
    <row r="922" spans="1:2" ht="12.5" x14ac:dyDescent="0.25">
      <c r="A922" s="2"/>
      <c r="B922" s="2"/>
    </row>
    <row r="923" spans="1:2" ht="12.5" x14ac:dyDescent="0.25">
      <c r="A923" s="2"/>
      <c r="B923" s="2"/>
    </row>
    <row r="924" spans="1:2" ht="12.5" x14ac:dyDescent="0.25">
      <c r="A924" s="2"/>
      <c r="B924" s="2"/>
    </row>
    <row r="925" spans="1:2" ht="12.5" x14ac:dyDescent="0.25">
      <c r="A925" s="2"/>
      <c r="B925" s="2"/>
    </row>
    <row r="926" spans="1:2" ht="12.5" x14ac:dyDescent="0.25">
      <c r="A926" s="2"/>
      <c r="B926" s="2"/>
    </row>
    <row r="927" spans="1:2" ht="12.5" x14ac:dyDescent="0.25">
      <c r="A927" s="2"/>
      <c r="B927" s="2"/>
    </row>
    <row r="928" spans="1:2" ht="12.5" x14ac:dyDescent="0.25">
      <c r="A928" s="2"/>
      <c r="B928" s="2"/>
    </row>
    <row r="929" spans="1:2" ht="12.5" x14ac:dyDescent="0.25">
      <c r="A929" s="2"/>
      <c r="B929" s="2"/>
    </row>
    <row r="930" spans="1:2" ht="12.5" x14ac:dyDescent="0.25">
      <c r="A930" s="2"/>
      <c r="B930" s="2"/>
    </row>
    <row r="931" spans="1:2" ht="12.5" x14ac:dyDescent="0.25">
      <c r="A931" s="2"/>
      <c r="B931" s="2"/>
    </row>
    <row r="932" spans="1:2" ht="12.5" x14ac:dyDescent="0.25">
      <c r="A932" s="2"/>
      <c r="B932" s="2"/>
    </row>
    <row r="933" spans="1:2" ht="12.5" x14ac:dyDescent="0.25">
      <c r="A933" s="2"/>
      <c r="B933" s="2"/>
    </row>
    <row r="934" spans="1:2" ht="12.5" x14ac:dyDescent="0.25">
      <c r="A934" s="2"/>
      <c r="B934" s="2"/>
    </row>
    <row r="935" spans="1:2" ht="12.5" x14ac:dyDescent="0.25">
      <c r="A935" s="2"/>
      <c r="B935" s="2"/>
    </row>
    <row r="936" spans="1:2" ht="12.5" x14ac:dyDescent="0.25">
      <c r="A936" s="2"/>
      <c r="B936" s="2"/>
    </row>
    <row r="937" spans="1:2" ht="12.5" x14ac:dyDescent="0.25">
      <c r="A937" s="2"/>
      <c r="B937" s="2"/>
    </row>
    <row r="938" spans="1:2" ht="12.5" x14ac:dyDescent="0.25">
      <c r="A938" s="2"/>
      <c r="B938" s="2"/>
    </row>
    <row r="939" spans="1:2" ht="12.5" x14ac:dyDescent="0.25">
      <c r="A939" s="2"/>
      <c r="B939" s="2"/>
    </row>
    <row r="940" spans="1:2" ht="12.5" x14ac:dyDescent="0.25">
      <c r="A940" s="2"/>
      <c r="B940" s="2"/>
    </row>
    <row r="941" spans="1:2" ht="12.5" x14ac:dyDescent="0.25">
      <c r="A941" s="2"/>
      <c r="B941" s="2"/>
    </row>
    <row r="942" spans="1:2" ht="12.5" x14ac:dyDescent="0.25">
      <c r="A942" s="2"/>
      <c r="B942" s="2"/>
    </row>
    <row r="943" spans="1:2" ht="12.5" x14ac:dyDescent="0.25">
      <c r="A943" s="2"/>
      <c r="B943" s="2"/>
    </row>
    <row r="944" spans="1:2" ht="12.5" x14ac:dyDescent="0.25">
      <c r="A944" s="2"/>
      <c r="B944" s="2"/>
    </row>
    <row r="945" spans="1:2" ht="12.5" x14ac:dyDescent="0.25">
      <c r="A945" s="2"/>
      <c r="B945" s="2"/>
    </row>
    <row r="946" spans="1:2" ht="12.5" x14ac:dyDescent="0.25">
      <c r="A946" s="2"/>
      <c r="B946" s="2"/>
    </row>
    <row r="947" spans="1:2" ht="12.5" x14ac:dyDescent="0.25">
      <c r="A947" s="2"/>
      <c r="B947" s="2"/>
    </row>
    <row r="948" spans="1:2" ht="12.5" x14ac:dyDescent="0.25">
      <c r="A948" s="2"/>
      <c r="B948" s="2"/>
    </row>
    <row r="949" spans="1:2" ht="12.5" x14ac:dyDescent="0.25">
      <c r="A949" s="2"/>
      <c r="B949" s="2"/>
    </row>
    <row r="950" spans="1:2" ht="12.5" x14ac:dyDescent="0.25">
      <c r="A950" s="2"/>
      <c r="B950" s="2"/>
    </row>
    <row r="951" spans="1:2" ht="12.5" x14ac:dyDescent="0.25">
      <c r="A951" s="2"/>
      <c r="B951" s="2"/>
    </row>
    <row r="952" spans="1:2" ht="12.5" x14ac:dyDescent="0.25">
      <c r="A952" s="2"/>
      <c r="B952" s="2"/>
    </row>
    <row r="953" spans="1:2" ht="12.5" x14ac:dyDescent="0.25">
      <c r="A953" s="2"/>
      <c r="B953" s="2"/>
    </row>
    <row r="954" spans="1:2" ht="12.5" x14ac:dyDescent="0.25">
      <c r="A954" s="2"/>
      <c r="B954" s="2"/>
    </row>
    <row r="955" spans="1:2" ht="12.5" x14ac:dyDescent="0.25">
      <c r="A955" s="2"/>
      <c r="B955" s="2"/>
    </row>
    <row r="956" spans="1:2" ht="12.5" x14ac:dyDescent="0.25">
      <c r="A956" s="2"/>
      <c r="B956" s="2"/>
    </row>
    <row r="957" spans="1:2" ht="12.5" x14ac:dyDescent="0.25">
      <c r="A957" s="2"/>
      <c r="B957" s="2"/>
    </row>
    <row r="958" spans="1:2" ht="12.5" x14ac:dyDescent="0.25">
      <c r="A958" s="2"/>
      <c r="B958" s="2"/>
    </row>
    <row r="959" spans="1:2" ht="12.5" x14ac:dyDescent="0.25">
      <c r="A959" s="2"/>
      <c r="B959" s="2"/>
    </row>
    <row r="960" spans="1:2" ht="12.5" x14ac:dyDescent="0.25">
      <c r="A960" s="2"/>
      <c r="B960" s="2"/>
    </row>
    <row r="961" spans="1:2" ht="12.5" x14ac:dyDescent="0.25">
      <c r="A961" s="2"/>
      <c r="B961" s="2"/>
    </row>
    <row r="962" spans="1:2" ht="12.5" x14ac:dyDescent="0.25">
      <c r="A962" s="2"/>
      <c r="B962" s="2"/>
    </row>
    <row r="963" spans="1:2" ht="12.5" x14ac:dyDescent="0.25">
      <c r="A963" s="2"/>
      <c r="B963" s="2"/>
    </row>
    <row r="964" spans="1:2" ht="12.5" x14ac:dyDescent="0.25">
      <c r="A964" s="2"/>
      <c r="B964" s="2"/>
    </row>
    <row r="965" spans="1:2" ht="12.5" x14ac:dyDescent="0.25">
      <c r="A965" s="2"/>
      <c r="B965" s="2"/>
    </row>
    <row r="966" spans="1:2" ht="12.5" x14ac:dyDescent="0.25">
      <c r="A966" s="2"/>
      <c r="B966" s="2"/>
    </row>
    <row r="967" spans="1:2" ht="12.5" x14ac:dyDescent="0.25">
      <c r="A967" s="2"/>
      <c r="B967" s="2"/>
    </row>
    <row r="968" spans="1:2" ht="12.5" x14ac:dyDescent="0.25">
      <c r="A968" s="2"/>
      <c r="B968" s="2"/>
    </row>
    <row r="969" spans="1:2" ht="12.5" x14ac:dyDescent="0.25">
      <c r="A969" s="2"/>
      <c r="B969" s="2"/>
    </row>
    <row r="970" spans="1:2" ht="12.5" x14ac:dyDescent="0.25">
      <c r="A970" s="2"/>
      <c r="B970" s="2"/>
    </row>
    <row r="971" spans="1:2" ht="12.5" x14ac:dyDescent="0.25">
      <c r="A971" s="2"/>
      <c r="B971" s="2"/>
    </row>
    <row r="972" spans="1:2" ht="12.5" x14ac:dyDescent="0.25">
      <c r="A972" s="2"/>
      <c r="B972" s="2"/>
    </row>
    <row r="973" spans="1:2" ht="12.5" x14ac:dyDescent="0.25">
      <c r="A973" s="2"/>
      <c r="B973" s="2"/>
    </row>
    <row r="974" spans="1:2" ht="12.5" x14ac:dyDescent="0.25">
      <c r="A974" s="2"/>
      <c r="B974" s="2"/>
    </row>
    <row r="975" spans="1:2" ht="12.5" x14ac:dyDescent="0.25">
      <c r="A975" s="2"/>
      <c r="B975" s="2"/>
    </row>
    <row r="976" spans="1:2" ht="12.5" x14ac:dyDescent="0.25">
      <c r="A976" s="2"/>
      <c r="B976" s="2"/>
    </row>
    <row r="977" spans="1:2" ht="12.5" x14ac:dyDescent="0.25">
      <c r="A977" s="2"/>
      <c r="B977" s="2"/>
    </row>
    <row r="978" spans="1:2" ht="12.5" x14ac:dyDescent="0.25">
      <c r="A978" s="2"/>
      <c r="B978" s="2"/>
    </row>
    <row r="979" spans="1:2" ht="12.5" x14ac:dyDescent="0.25">
      <c r="A979" s="2"/>
      <c r="B979" s="2"/>
    </row>
    <row r="980" spans="1:2" ht="12.5" x14ac:dyDescent="0.25">
      <c r="A980" s="2"/>
      <c r="B980" s="2"/>
    </row>
    <row r="981" spans="1:2" ht="12.5" x14ac:dyDescent="0.25">
      <c r="A981" s="2"/>
      <c r="B981" s="2"/>
    </row>
    <row r="982" spans="1:2" ht="12.5" x14ac:dyDescent="0.25">
      <c r="A982" s="2"/>
      <c r="B982" s="2"/>
    </row>
    <row r="983" spans="1:2" ht="12.5" x14ac:dyDescent="0.25">
      <c r="A983" s="2"/>
      <c r="B983" s="2"/>
    </row>
    <row r="984" spans="1:2" ht="12.5" x14ac:dyDescent="0.25">
      <c r="A984" s="2"/>
      <c r="B984" s="2"/>
    </row>
    <row r="985" spans="1:2" ht="12.5" x14ac:dyDescent="0.25">
      <c r="A985" s="2"/>
      <c r="B985" s="2"/>
    </row>
    <row r="986" spans="1:2" ht="12.5" x14ac:dyDescent="0.25">
      <c r="A986" s="2"/>
      <c r="B986" s="2"/>
    </row>
    <row r="987" spans="1:2" ht="12.5" x14ac:dyDescent="0.25">
      <c r="A987" s="2"/>
      <c r="B987" s="2"/>
    </row>
    <row r="988" spans="1:2" ht="12.5" x14ac:dyDescent="0.25">
      <c r="A988" s="2"/>
      <c r="B988" s="2"/>
    </row>
    <row r="989" spans="1:2" ht="12.5" x14ac:dyDescent="0.25">
      <c r="A989" s="2"/>
      <c r="B989" s="2"/>
    </row>
    <row r="990" spans="1:2" ht="12.5" x14ac:dyDescent="0.25">
      <c r="A990" s="2"/>
      <c r="B990" s="2"/>
    </row>
    <row r="991" spans="1:2" ht="12.5" x14ac:dyDescent="0.25">
      <c r="A991" s="2"/>
      <c r="B991" s="2"/>
    </row>
    <row r="992" spans="1:2" ht="12.5" x14ac:dyDescent="0.25">
      <c r="A992" s="2"/>
      <c r="B992" s="2"/>
    </row>
    <row r="993" spans="1:2" ht="12.5" x14ac:dyDescent="0.25">
      <c r="A993" s="2"/>
      <c r="B993" s="2"/>
    </row>
    <row r="994" spans="1:2" ht="12.5" x14ac:dyDescent="0.25">
      <c r="A994" s="2"/>
      <c r="B994" s="2"/>
    </row>
    <row r="995" spans="1:2" ht="12.5" x14ac:dyDescent="0.25">
      <c r="A995" s="2"/>
      <c r="B995" s="2"/>
    </row>
    <row r="996" spans="1:2" ht="12.5" x14ac:dyDescent="0.25">
      <c r="A996" s="2"/>
      <c r="B996" s="2"/>
    </row>
    <row r="997" spans="1:2" ht="12.5" x14ac:dyDescent="0.25">
      <c r="A997" s="2"/>
      <c r="B997" s="2"/>
    </row>
    <row r="998" spans="1:2" ht="12.5" x14ac:dyDescent="0.25">
      <c r="A998" s="2"/>
      <c r="B998" s="2"/>
    </row>
    <row r="999" spans="1:2" ht="12.5" x14ac:dyDescent="0.25">
      <c r="A999" s="2"/>
      <c r="B999" s="2"/>
    </row>
    <row r="1000" spans="1:2" ht="12.5" x14ac:dyDescent="0.25">
      <c r="A1000" s="2"/>
      <c r="B1000" s="2"/>
    </row>
  </sheetData>
  <autoFilter ref="A1:AJ51" xr:uid="{25C5A851-3BE7-48F1-9450-46B584285149}">
    <filterColumn colId="9">
      <filters>
        <filter val="1"/>
      </filters>
    </filterColumn>
    <filterColumn colId="30" showButton="0"/>
  </autoFilter>
  <mergeCells count="1">
    <mergeCell ref="AE1:AF1"/>
  </mergeCells>
  <conditionalFormatting sqref="B2">
    <cfRule type="notContainsBlanks" dxfId="0" priority="1">
      <formula>LEN(TRIM(B2))&gt;0</formula>
    </cfRule>
  </conditionalFormatting>
  <dataValidations count="2">
    <dataValidation type="list" allowBlank="1" showInputMessage="1" prompt="0= No, 1= Si" sqref="T2:T163 I2:S1000 X2:AC370 W2" xr:uid="{00000000-0002-0000-0000-000000000000}">
      <formula1>"0,1"</formula1>
    </dataValidation>
    <dataValidation type="list" allowBlank="1" showInputMessage="1" prompt="1= Foto, 2= Cadena de fotos, 3=Video" sqref="C2:D1000" xr:uid="{00000000-0002-0000-0000-000001000000}">
      <formula1>"1,2,3"</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E5900-3A21-4DA1-8331-7B4A5C3D3F95}">
  <sheetPr filterMode="1"/>
  <dimension ref="A1:AG59"/>
  <sheetViews>
    <sheetView topLeftCell="AG53" zoomScale="70" zoomScaleNormal="70" workbookViewId="0">
      <selection activeCell="AG67" sqref="AG67"/>
    </sheetView>
  </sheetViews>
  <sheetFormatPr baseColWidth="10" defaultRowHeight="12.5" x14ac:dyDescent="0.25"/>
  <cols>
    <col min="1" max="1" width="20.6328125" customWidth="1"/>
    <col min="2" max="2" width="16.08984375" customWidth="1"/>
    <col min="3" max="3" width="20.6328125" customWidth="1"/>
    <col min="4" max="4" width="22.6328125" customWidth="1"/>
    <col min="5" max="31" width="20.6328125" customWidth="1"/>
    <col min="32" max="32" width="38.26953125" customWidth="1"/>
    <col min="33" max="33" width="20.6328125" customWidth="1"/>
  </cols>
  <sheetData>
    <row r="1" spans="1:33" ht="13" x14ac:dyDescent="0.3">
      <c r="A1" s="16" t="s">
        <v>0</v>
      </c>
      <c r="B1" s="16" t="s">
        <v>1</v>
      </c>
      <c r="C1" s="43" t="s">
        <v>14</v>
      </c>
      <c r="D1" s="43" t="s">
        <v>2</v>
      </c>
      <c r="E1" s="43" t="s">
        <v>3</v>
      </c>
      <c r="F1" s="43" t="s">
        <v>4</v>
      </c>
      <c r="G1" s="43" t="s">
        <v>5</v>
      </c>
      <c r="H1" s="43" t="s">
        <v>18</v>
      </c>
      <c r="I1" s="43" t="s">
        <v>15</v>
      </c>
      <c r="J1" s="43" t="s">
        <v>6</v>
      </c>
      <c r="K1" s="43" t="s">
        <v>7</v>
      </c>
      <c r="L1" s="43" t="s">
        <v>8</v>
      </c>
      <c r="M1" s="43" t="s">
        <v>9</v>
      </c>
      <c r="N1" s="43" t="s">
        <v>10</v>
      </c>
      <c r="O1" s="43" t="s">
        <v>11</v>
      </c>
      <c r="P1" s="43" t="s">
        <v>19</v>
      </c>
      <c r="Q1" s="43" t="s">
        <v>20</v>
      </c>
      <c r="R1" s="43" t="s">
        <v>12</v>
      </c>
      <c r="S1" s="43" t="s">
        <v>16</v>
      </c>
      <c r="T1" s="43" t="s">
        <v>17</v>
      </c>
      <c r="U1" s="43" t="s">
        <v>21</v>
      </c>
      <c r="V1" s="43" t="s">
        <v>22</v>
      </c>
      <c r="W1" s="43" t="s">
        <v>23</v>
      </c>
      <c r="X1" s="43" t="s">
        <v>24</v>
      </c>
      <c r="Y1" s="43" t="s">
        <v>25</v>
      </c>
      <c r="Z1" s="43" t="s">
        <v>26</v>
      </c>
      <c r="AA1" s="43" t="s">
        <v>27</v>
      </c>
      <c r="AB1" s="43" t="s">
        <v>68</v>
      </c>
      <c r="AC1" s="43" t="s">
        <v>835</v>
      </c>
      <c r="AD1" s="43" t="s">
        <v>120</v>
      </c>
      <c r="AE1" s="43" t="s">
        <v>121</v>
      </c>
      <c r="AF1" s="43" t="s">
        <v>69</v>
      </c>
      <c r="AG1" s="43" t="s">
        <v>13</v>
      </c>
    </row>
    <row r="2" spans="1:33" hidden="1" x14ac:dyDescent="0.25">
      <c r="A2" s="21">
        <v>44240</v>
      </c>
      <c r="B2" s="21">
        <v>44196</v>
      </c>
      <c r="C2">
        <v>3</v>
      </c>
      <c r="D2">
        <v>6023</v>
      </c>
      <c r="E2">
        <v>2160406</v>
      </c>
      <c r="F2">
        <v>7687154</v>
      </c>
      <c r="G2">
        <v>0</v>
      </c>
      <c r="H2">
        <v>0</v>
      </c>
      <c r="I2">
        <v>0</v>
      </c>
      <c r="J2">
        <v>0</v>
      </c>
      <c r="K2">
        <v>0</v>
      </c>
      <c r="L2">
        <v>0</v>
      </c>
      <c r="M2">
        <v>0</v>
      </c>
      <c r="N2">
        <v>0</v>
      </c>
      <c r="O2">
        <v>0</v>
      </c>
      <c r="P2">
        <v>0</v>
      </c>
      <c r="Q2">
        <v>0</v>
      </c>
      <c r="R2">
        <v>0</v>
      </c>
      <c r="S2">
        <v>0</v>
      </c>
      <c r="V2">
        <v>1</v>
      </c>
      <c r="W2">
        <v>0</v>
      </c>
      <c r="X2">
        <v>0</v>
      </c>
      <c r="Y2">
        <v>0</v>
      </c>
      <c r="Z2">
        <v>0</v>
      </c>
      <c r="AA2">
        <v>0</v>
      </c>
      <c r="AD2" s="31">
        <f>AVERAGE(D2:D51)</f>
        <v>19894</v>
      </c>
      <c r="AE2" s="18">
        <f>AVERAGE(E2:E51)</f>
        <v>3949107.88</v>
      </c>
      <c r="AF2" s="35">
        <f>(AD2+AE2)/35600000</f>
        <v>0.11148881685393258</v>
      </c>
      <c r="AG2" t="s">
        <v>774</v>
      </c>
    </row>
    <row r="3" spans="1:33" hidden="1" x14ac:dyDescent="0.25">
      <c r="A3" s="21">
        <v>44240</v>
      </c>
      <c r="B3" s="21">
        <v>44195</v>
      </c>
      <c r="C3">
        <v>2</v>
      </c>
      <c r="D3" s="11">
        <v>25118</v>
      </c>
      <c r="E3" s="11">
        <v>4539619</v>
      </c>
      <c r="G3">
        <v>0</v>
      </c>
      <c r="H3">
        <v>0</v>
      </c>
      <c r="I3">
        <v>0</v>
      </c>
      <c r="J3">
        <v>0</v>
      </c>
      <c r="K3">
        <v>0</v>
      </c>
      <c r="L3">
        <v>0</v>
      </c>
      <c r="M3">
        <v>0</v>
      </c>
      <c r="N3">
        <v>0</v>
      </c>
      <c r="O3">
        <v>0</v>
      </c>
      <c r="P3">
        <v>0</v>
      </c>
      <c r="Q3">
        <v>0</v>
      </c>
      <c r="R3">
        <v>0</v>
      </c>
      <c r="S3">
        <v>0</v>
      </c>
      <c r="V3">
        <v>1</v>
      </c>
      <c r="W3">
        <v>0</v>
      </c>
      <c r="X3">
        <v>0</v>
      </c>
      <c r="Y3">
        <v>0</v>
      </c>
      <c r="Z3">
        <v>0</v>
      </c>
      <c r="AA3">
        <v>0</v>
      </c>
      <c r="AD3" s="31"/>
      <c r="AE3" s="31"/>
      <c r="AF3" s="20">
        <f>(AD2+AE2)/35600000</f>
        <v>0.11148881685393258</v>
      </c>
      <c r="AG3" t="s">
        <v>774</v>
      </c>
    </row>
    <row r="4" spans="1:33" hidden="1" x14ac:dyDescent="0.25">
      <c r="A4" s="21">
        <v>44240</v>
      </c>
      <c r="B4" s="21">
        <v>44194</v>
      </c>
      <c r="C4">
        <v>2</v>
      </c>
      <c r="D4" s="11">
        <v>14177</v>
      </c>
      <c r="E4" s="11">
        <v>3771128</v>
      </c>
      <c r="G4">
        <v>1</v>
      </c>
      <c r="H4">
        <v>0</v>
      </c>
      <c r="I4">
        <v>0</v>
      </c>
      <c r="J4">
        <v>0</v>
      </c>
      <c r="K4">
        <v>1</v>
      </c>
      <c r="L4">
        <v>0</v>
      </c>
      <c r="M4">
        <v>0</v>
      </c>
      <c r="N4">
        <v>0</v>
      </c>
      <c r="O4">
        <v>0</v>
      </c>
      <c r="P4">
        <v>0</v>
      </c>
      <c r="Q4">
        <v>1</v>
      </c>
      <c r="R4">
        <v>0</v>
      </c>
      <c r="S4">
        <v>0</v>
      </c>
      <c r="T4" t="s">
        <v>777</v>
      </c>
      <c r="U4">
        <v>1</v>
      </c>
      <c r="V4">
        <v>1</v>
      </c>
      <c r="W4">
        <v>0</v>
      </c>
      <c r="X4">
        <v>0</v>
      </c>
      <c r="Y4">
        <v>0</v>
      </c>
      <c r="Z4">
        <v>0</v>
      </c>
      <c r="AA4">
        <v>0</v>
      </c>
      <c r="AB4" t="s">
        <v>96</v>
      </c>
      <c r="AC4" t="s">
        <v>779</v>
      </c>
      <c r="AG4" t="s">
        <v>778</v>
      </c>
    </row>
    <row r="5" spans="1:33" x14ac:dyDescent="0.25">
      <c r="A5" s="21">
        <v>44240</v>
      </c>
      <c r="B5" s="21">
        <v>44194</v>
      </c>
      <c r="C5">
        <v>1</v>
      </c>
      <c r="D5" s="11">
        <v>7709</v>
      </c>
      <c r="E5" s="11">
        <v>1902797</v>
      </c>
      <c r="G5">
        <v>1</v>
      </c>
      <c r="H5">
        <v>1</v>
      </c>
      <c r="I5">
        <v>1</v>
      </c>
      <c r="J5">
        <v>1</v>
      </c>
      <c r="K5">
        <v>1</v>
      </c>
      <c r="L5">
        <v>1</v>
      </c>
      <c r="M5">
        <v>0</v>
      </c>
      <c r="N5">
        <v>0</v>
      </c>
      <c r="O5">
        <v>0</v>
      </c>
      <c r="P5">
        <v>0</v>
      </c>
      <c r="Q5">
        <v>0</v>
      </c>
      <c r="R5">
        <v>0</v>
      </c>
      <c r="S5">
        <v>2</v>
      </c>
      <c r="T5" t="s">
        <v>775</v>
      </c>
      <c r="U5">
        <v>1</v>
      </c>
      <c r="V5">
        <v>1</v>
      </c>
      <c r="W5">
        <v>0</v>
      </c>
      <c r="X5">
        <v>0</v>
      </c>
      <c r="Y5">
        <v>0</v>
      </c>
      <c r="Z5">
        <v>0</v>
      </c>
      <c r="AA5">
        <v>0</v>
      </c>
      <c r="AB5" t="s">
        <v>93</v>
      </c>
      <c r="AC5" t="s">
        <v>393</v>
      </c>
      <c r="AG5" t="s">
        <v>776</v>
      </c>
    </row>
    <row r="6" spans="1:33" hidden="1" x14ac:dyDescent="0.25">
      <c r="A6" s="21">
        <v>44240</v>
      </c>
      <c r="B6" s="21">
        <v>44192</v>
      </c>
      <c r="C6">
        <v>2</v>
      </c>
      <c r="D6" s="11">
        <v>26245</v>
      </c>
      <c r="E6" s="11">
        <v>5308057</v>
      </c>
      <c r="G6">
        <v>0</v>
      </c>
      <c r="H6">
        <v>0</v>
      </c>
      <c r="I6">
        <v>0</v>
      </c>
      <c r="J6">
        <v>0</v>
      </c>
      <c r="K6">
        <v>0</v>
      </c>
      <c r="L6">
        <v>0</v>
      </c>
      <c r="M6">
        <v>0</v>
      </c>
      <c r="N6">
        <v>0</v>
      </c>
      <c r="O6">
        <v>0</v>
      </c>
      <c r="P6">
        <v>0</v>
      </c>
      <c r="Q6">
        <v>0</v>
      </c>
      <c r="R6">
        <v>0</v>
      </c>
      <c r="S6">
        <v>0</v>
      </c>
      <c r="V6">
        <v>1</v>
      </c>
      <c r="W6">
        <v>0</v>
      </c>
      <c r="X6">
        <v>0</v>
      </c>
      <c r="Y6">
        <v>0</v>
      </c>
      <c r="Z6">
        <v>0</v>
      </c>
      <c r="AA6">
        <v>0</v>
      </c>
      <c r="AF6" t="s">
        <v>859</v>
      </c>
      <c r="AG6" t="s">
        <v>774</v>
      </c>
    </row>
    <row r="7" spans="1:33" hidden="1" x14ac:dyDescent="0.25">
      <c r="A7" s="21">
        <v>44240</v>
      </c>
      <c r="B7" s="21">
        <v>44187</v>
      </c>
      <c r="C7">
        <v>1</v>
      </c>
      <c r="D7" s="11">
        <v>13412</v>
      </c>
      <c r="E7" s="11">
        <v>3092822</v>
      </c>
      <c r="G7">
        <v>0</v>
      </c>
      <c r="H7">
        <v>0</v>
      </c>
      <c r="I7">
        <v>0</v>
      </c>
      <c r="J7">
        <v>0</v>
      </c>
      <c r="K7">
        <v>0</v>
      </c>
      <c r="L7">
        <v>0</v>
      </c>
      <c r="M7">
        <v>0</v>
      </c>
      <c r="N7">
        <v>0</v>
      </c>
      <c r="O7">
        <v>0</v>
      </c>
      <c r="P7">
        <v>0</v>
      </c>
      <c r="Q7">
        <v>0</v>
      </c>
      <c r="R7">
        <v>0</v>
      </c>
      <c r="S7">
        <v>0</v>
      </c>
      <c r="V7">
        <v>1</v>
      </c>
      <c r="W7">
        <v>0</v>
      </c>
      <c r="X7">
        <v>0</v>
      </c>
      <c r="Y7">
        <v>0</v>
      </c>
      <c r="Z7">
        <v>0</v>
      </c>
      <c r="AA7">
        <v>0</v>
      </c>
      <c r="AG7" t="s">
        <v>774</v>
      </c>
    </row>
    <row r="8" spans="1:33" hidden="1" x14ac:dyDescent="0.25">
      <c r="A8" s="21">
        <v>44240</v>
      </c>
      <c r="B8" s="21">
        <v>44175</v>
      </c>
      <c r="C8">
        <v>2</v>
      </c>
      <c r="D8" s="11">
        <v>22015</v>
      </c>
      <c r="E8" s="11">
        <v>4021978</v>
      </c>
      <c r="G8">
        <v>0</v>
      </c>
      <c r="H8">
        <v>0</v>
      </c>
      <c r="I8">
        <v>0</v>
      </c>
      <c r="J8">
        <v>0</v>
      </c>
      <c r="K8">
        <v>0</v>
      </c>
      <c r="L8">
        <v>0</v>
      </c>
      <c r="M8">
        <v>0</v>
      </c>
      <c r="N8">
        <v>0</v>
      </c>
      <c r="O8">
        <v>0</v>
      </c>
      <c r="P8">
        <v>0</v>
      </c>
      <c r="Q8">
        <v>0</v>
      </c>
      <c r="R8">
        <v>0</v>
      </c>
      <c r="S8">
        <v>0</v>
      </c>
      <c r="V8">
        <v>1</v>
      </c>
      <c r="W8">
        <v>0</v>
      </c>
      <c r="X8">
        <v>0</v>
      </c>
      <c r="Y8">
        <v>0</v>
      </c>
      <c r="Z8">
        <v>0</v>
      </c>
      <c r="AA8">
        <v>0</v>
      </c>
      <c r="AG8" t="s">
        <v>774</v>
      </c>
    </row>
    <row r="9" spans="1:33" x14ac:dyDescent="0.25">
      <c r="A9" s="21">
        <v>44240</v>
      </c>
      <c r="B9" s="21">
        <v>44173</v>
      </c>
      <c r="C9">
        <v>2</v>
      </c>
      <c r="D9" s="11">
        <v>7700</v>
      </c>
      <c r="E9" s="11">
        <v>2970212</v>
      </c>
      <c r="G9">
        <v>1</v>
      </c>
      <c r="H9">
        <v>1</v>
      </c>
      <c r="I9">
        <v>1</v>
      </c>
      <c r="J9">
        <v>0</v>
      </c>
      <c r="K9">
        <v>1</v>
      </c>
      <c r="L9">
        <v>1</v>
      </c>
      <c r="M9">
        <v>0</v>
      </c>
      <c r="N9">
        <v>0</v>
      </c>
      <c r="O9">
        <v>0</v>
      </c>
      <c r="P9">
        <v>0</v>
      </c>
      <c r="Q9">
        <v>0</v>
      </c>
      <c r="R9">
        <v>0</v>
      </c>
      <c r="S9">
        <v>2</v>
      </c>
      <c r="T9" t="s">
        <v>775</v>
      </c>
      <c r="U9">
        <v>1</v>
      </c>
      <c r="V9">
        <v>1</v>
      </c>
      <c r="W9">
        <v>0</v>
      </c>
      <c r="X9">
        <v>0</v>
      </c>
      <c r="Y9">
        <v>0</v>
      </c>
      <c r="Z9">
        <v>0</v>
      </c>
      <c r="AA9">
        <v>0</v>
      </c>
      <c r="AB9" t="s">
        <v>549</v>
      </c>
      <c r="AC9" t="s">
        <v>393</v>
      </c>
      <c r="AG9" t="s">
        <v>776</v>
      </c>
    </row>
    <row r="10" spans="1:33" hidden="1" x14ac:dyDescent="0.25">
      <c r="A10" s="21">
        <v>44240</v>
      </c>
      <c r="B10" s="21">
        <v>44172</v>
      </c>
      <c r="C10">
        <v>1</v>
      </c>
      <c r="D10" s="11">
        <v>15549</v>
      </c>
      <c r="E10" s="11">
        <v>3590817</v>
      </c>
      <c r="G10">
        <v>1</v>
      </c>
      <c r="H10">
        <v>0</v>
      </c>
      <c r="I10">
        <v>0</v>
      </c>
      <c r="J10">
        <v>0</v>
      </c>
      <c r="K10">
        <v>0</v>
      </c>
      <c r="L10">
        <v>1</v>
      </c>
      <c r="M10">
        <v>0</v>
      </c>
      <c r="N10">
        <v>0</v>
      </c>
      <c r="O10">
        <v>0</v>
      </c>
      <c r="P10">
        <v>0</v>
      </c>
      <c r="Q10">
        <v>0</v>
      </c>
      <c r="R10">
        <v>0</v>
      </c>
      <c r="S10">
        <v>0</v>
      </c>
      <c r="T10" t="s">
        <v>780</v>
      </c>
      <c r="U10">
        <v>1</v>
      </c>
      <c r="V10">
        <v>1</v>
      </c>
      <c r="W10">
        <v>0</v>
      </c>
      <c r="X10">
        <v>0</v>
      </c>
      <c r="Y10">
        <v>0</v>
      </c>
      <c r="Z10">
        <v>0</v>
      </c>
      <c r="AA10">
        <v>0</v>
      </c>
      <c r="AB10" t="s">
        <v>96</v>
      </c>
      <c r="AC10" t="s">
        <v>159</v>
      </c>
      <c r="AG10" t="s">
        <v>778</v>
      </c>
    </row>
    <row r="11" spans="1:33" hidden="1" x14ac:dyDescent="0.25">
      <c r="A11" s="21">
        <v>44240</v>
      </c>
      <c r="B11" s="21">
        <v>44171</v>
      </c>
      <c r="C11">
        <v>2</v>
      </c>
      <c r="D11" s="11">
        <v>33911</v>
      </c>
      <c r="E11" s="11">
        <v>5507383</v>
      </c>
      <c r="G11">
        <v>0</v>
      </c>
      <c r="H11">
        <v>0</v>
      </c>
      <c r="I11">
        <v>0</v>
      </c>
      <c r="J11">
        <v>0</v>
      </c>
      <c r="K11">
        <v>0</v>
      </c>
      <c r="L11">
        <v>0</v>
      </c>
      <c r="M11">
        <v>0</v>
      </c>
      <c r="N11">
        <v>0</v>
      </c>
      <c r="O11">
        <v>0</v>
      </c>
      <c r="P11">
        <v>0</v>
      </c>
      <c r="Q11">
        <v>1</v>
      </c>
      <c r="R11">
        <v>0</v>
      </c>
      <c r="S11">
        <v>0</v>
      </c>
      <c r="V11">
        <v>0</v>
      </c>
      <c r="W11">
        <v>1</v>
      </c>
      <c r="X11">
        <v>0</v>
      </c>
      <c r="Y11">
        <v>0</v>
      </c>
      <c r="Z11">
        <v>0</v>
      </c>
      <c r="AA11">
        <v>0</v>
      </c>
      <c r="AG11" t="s">
        <v>781</v>
      </c>
    </row>
    <row r="12" spans="1:33" hidden="1" x14ac:dyDescent="0.25">
      <c r="A12" s="21">
        <v>44240</v>
      </c>
      <c r="B12" s="21">
        <v>44169</v>
      </c>
      <c r="C12">
        <v>2</v>
      </c>
      <c r="D12" s="11">
        <v>16960</v>
      </c>
      <c r="E12" s="11">
        <v>4247977</v>
      </c>
      <c r="G12">
        <v>1</v>
      </c>
      <c r="H12">
        <v>0</v>
      </c>
      <c r="I12">
        <v>0</v>
      </c>
      <c r="J12">
        <v>0</v>
      </c>
      <c r="K12">
        <v>1</v>
      </c>
      <c r="L12">
        <v>0</v>
      </c>
      <c r="M12">
        <v>0</v>
      </c>
      <c r="N12">
        <v>0</v>
      </c>
      <c r="O12">
        <v>0</v>
      </c>
      <c r="P12">
        <v>0</v>
      </c>
      <c r="Q12">
        <v>0</v>
      </c>
      <c r="R12">
        <v>0</v>
      </c>
      <c r="S12">
        <v>0</v>
      </c>
      <c r="T12" t="s">
        <v>782</v>
      </c>
      <c r="U12">
        <v>1</v>
      </c>
      <c r="V12">
        <v>1</v>
      </c>
      <c r="W12">
        <v>0</v>
      </c>
      <c r="X12">
        <v>0</v>
      </c>
      <c r="Y12">
        <v>0</v>
      </c>
      <c r="Z12">
        <v>0</v>
      </c>
      <c r="AA12">
        <v>0</v>
      </c>
      <c r="AB12" t="s">
        <v>96</v>
      </c>
      <c r="AC12" t="s">
        <v>159</v>
      </c>
      <c r="AG12" t="s">
        <v>783</v>
      </c>
    </row>
    <row r="13" spans="1:33" hidden="1" x14ac:dyDescent="0.25">
      <c r="A13" s="21">
        <v>44240</v>
      </c>
      <c r="B13" s="21">
        <v>44167</v>
      </c>
      <c r="C13">
        <v>2</v>
      </c>
      <c r="D13" s="11">
        <v>15506</v>
      </c>
      <c r="E13" s="11">
        <v>4512587</v>
      </c>
      <c r="G13">
        <v>0</v>
      </c>
      <c r="H13">
        <v>0</v>
      </c>
      <c r="I13">
        <v>0</v>
      </c>
      <c r="J13">
        <v>0</v>
      </c>
      <c r="K13">
        <v>0</v>
      </c>
      <c r="L13">
        <v>0</v>
      </c>
      <c r="M13">
        <v>0</v>
      </c>
      <c r="N13">
        <v>0</v>
      </c>
      <c r="O13">
        <v>0</v>
      </c>
      <c r="P13">
        <v>0</v>
      </c>
      <c r="Q13">
        <v>0</v>
      </c>
      <c r="R13">
        <v>0</v>
      </c>
      <c r="S13">
        <v>0</v>
      </c>
      <c r="V13">
        <v>1</v>
      </c>
      <c r="W13">
        <v>0</v>
      </c>
      <c r="X13">
        <v>0</v>
      </c>
      <c r="Y13">
        <v>0</v>
      </c>
      <c r="Z13">
        <v>1</v>
      </c>
      <c r="AA13">
        <v>0</v>
      </c>
      <c r="AG13" t="s">
        <v>784</v>
      </c>
    </row>
    <row r="14" spans="1:33" hidden="1" x14ac:dyDescent="0.25">
      <c r="A14" s="21">
        <v>44240</v>
      </c>
      <c r="B14" s="21">
        <v>44166</v>
      </c>
      <c r="C14">
        <v>1</v>
      </c>
      <c r="D14" s="11">
        <v>19634</v>
      </c>
      <c r="E14" s="11">
        <v>3927597</v>
      </c>
      <c r="G14">
        <v>1</v>
      </c>
      <c r="H14">
        <v>0</v>
      </c>
      <c r="I14">
        <v>0</v>
      </c>
      <c r="J14">
        <v>0</v>
      </c>
      <c r="K14">
        <v>1</v>
      </c>
      <c r="L14">
        <v>1</v>
      </c>
      <c r="M14">
        <v>0</v>
      </c>
      <c r="N14">
        <v>0</v>
      </c>
      <c r="O14">
        <v>0</v>
      </c>
      <c r="P14">
        <v>0</v>
      </c>
      <c r="Q14">
        <v>0</v>
      </c>
      <c r="R14">
        <v>0</v>
      </c>
      <c r="S14">
        <v>0</v>
      </c>
      <c r="T14" t="s">
        <v>785</v>
      </c>
      <c r="U14">
        <v>1</v>
      </c>
      <c r="V14">
        <v>1</v>
      </c>
      <c r="W14">
        <v>0</v>
      </c>
      <c r="X14">
        <v>0</v>
      </c>
      <c r="Y14">
        <v>0</v>
      </c>
      <c r="Z14">
        <v>0</v>
      </c>
      <c r="AA14">
        <v>0</v>
      </c>
      <c r="AB14" t="s">
        <v>93</v>
      </c>
      <c r="AC14" t="s">
        <v>786</v>
      </c>
      <c r="AG14" t="s">
        <v>787</v>
      </c>
    </row>
    <row r="15" spans="1:33" hidden="1" x14ac:dyDescent="0.25">
      <c r="A15" s="21">
        <v>44240</v>
      </c>
      <c r="B15" s="21">
        <v>44165</v>
      </c>
      <c r="C15">
        <v>2</v>
      </c>
      <c r="D15" s="11">
        <v>71899</v>
      </c>
      <c r="E15" s="11">
        <v>7468980</v>
      </c>
      <c r="G15">
        <v>1</v>
      </c>
      <c r="H15">
        <v>0</v>
      </c>
      <c r="I15">
        <v>0</v>
      </c>
      <c r="J15">
        <v>0</v>
      </c>
      <c r="K15">
        <v>1</v>
      </c>
      <c r="L15">
        <v>1</v>
      </c>
      <c r="M15">
        <v>0</v>
      </c>
      <c r="N15">
        <v>0</v>
      </c>
      <c r="O15">
        <v>0</v>
      </c>
      <c r="P15">
        <v>0</v>
      </c>
      <c r="Q15">
        <v>1</v>
      </c>
      <c r="R15">
        <v>0</v>
      </c>
      <c r="S15">
        <v>0</v>
      </c>
      <c r="T15" t="s">
        <v>788</v>
      </c>
      <c r="U15">
        <v>1</v>
      </c>
      <c r="V15">
        <v>1</v>
      </c>
      <c r="W15">
        <v>0</v>
      </c>
      <c r="X15">
        <v>0</v>
      </c>
      <c r="Y15">
        <v>0</v>
      </c>
      <c r="Z15">
        <v>0</v>
      </c>
      <c r="AA15">
        <v>0</v>
      </c>
      <c r="AB15" t="s">
        <v>96</v>
      </c>
      <c r="AC15" t="s">
        <v>408</v>
      </c>
      <c r="AG15" t="s">
        <v>789</v>
      </c>
    </row>
    <row r="16" spans="1:33" hidden="1" x14ac:dyDescent="0.25">
      <c r="A16" s="21">
        <v>44241</v>
      </c>
      <c r="B16" s="21">
        <v>44162</v>
      </c>
      <c r="C16">
        <v>2</v>
      </c>
      <c r="D16" s="11">
        <v>15078</v>
      </c>
      <c r="E16" s="11">
        <v>4303949</v>
      </c>
      <c r="G16">
        <v>1</v>
      </c>
      <c r="H16">
        <v>0</v>
      </c>
      <c r="I16">
        <v>0</v>
      </c>
      <c r="J16">
        <v>0</v>
      </c>
      <c r="K16">
        <v>1</v>
      </c>
      <c r="L16">
        <v>1</v>
      </c>
      <c r="M16">
        <v>1</v>
      </c>
      <c r="N16">
        <v>0</v>
      </c>
      <c r="O16">
        <v>0</v>
      </c>
      <c r="P16">
        <v>0</v>
      </c>
      <c r="Q16">
        <v>0</v>
      </c>
      <c r="R16">
        <v>0</v>
      </c>
      <c r="S16">
        <v>4</v>
      </c>
      <c r="T16" t="s">
        <v>790</v>
      </c>
      <c r="U16">
        <v>1</v>
      </c>
      <c r="V16">
        <v>1</v>
      </c>
      <c r="W16">
        <v>0</v>
      </c>
      <c r="X16">
        <v>0</v>
      </c>
      <c r="Y16">
        <v>0</v>
      </c>
      <c r="Z16">
        <v>0</v>
      </c>
      <c r="AA16">
        <v>0</v>
      </c>
      <c r="AB16" t="s">
        <v>549</v>
      </c>
      <c r="AC16" t="s">
        <v>786</v>
      </c>
      <c r="AG16" t="s">
        <v>791</v>
      </c>
    </row>
    <row r="17" spans="1:33" hidden="1" x14ac:dyDescent="0.25">
      <c r="A17" s="21">
        <v>44241</v>
      </c>
      <c r="B17" s="21">
        <v>44161</v>
      </c>
      <c r="C17">
        <v>2</v>
      </c>
      <c r="D17" s="11">
        <v>15158</v>
      </c>
      <c r="E17" s="11">
        <v>4873669</v>
      </c>
      <c r="G17">
        <v>0</v>
      </c>
      <c r="H17">
        <v>0</v>
      </c>
      <c r="I17">
        <v>0</v>
      </c>
      <c r="J17">
        <v>0</v>
      </c>
      <c r="K17">
        <v>0</v>
      </c>
      <c r="L17">
        <v>0</v>
      </c>
      <c r="M17">
        <v>0</v>
      </c>
      <c r="N17">
        <v>0</v>
      </c>
      <c r="O17">
        <v>0</v>
      </c>
      <c r="P17">
        <v>0</v>
      </c>
      <c r="Q17">
        <v>1</v>
      </c>
      <c r="R17">
        <v>0</v>
      </c>
      <c r="S17">
        <v>0</v>
      </c>
      <c r="V17">
        <v>0</v>
      </c>
      <c r="W17">
        <v>1</v>
      </c>
      <c r="X17">
        <v>0</v>
      </c>
      <c r="Y17">
        <v>0</v>
      </c>
      <c r="Z17">
        <v>0</v>
      </c>
      <c r="AA17">
        <v>0</v>
      </c>
      <c r="AG17" t="s">
        <v>792</v>
      </c>
    </row>
    <row r="18" spans="1:33" hidden="1" x14ac:dyDescent="0.25">
      <c r="A18" s="21">
        <v>44241</v>
      </c>
      <c r="B18" s="21">
        <v>44161</v>
      </c>
      <c r="C18">
        <v>1</v>
      </c>
      <c r="D18" s="11">
        <v>23609</v>
      </c>
      <c r="E18" s="11">
        <v>3221496</v>
      </c>
      <c r="G18">
        <v>0</v>
      </c>
      <c r="H18">
        <v>0</v>
      </c>
      <c r="I18">
        <v>0</v>
      </c>
      <c r="J18">
        <v>0</v>
      </c>
      <c r="K18">
        <v>0</v>
      </c>
      <c r="L18">
        <v>0</v>
      </c>
      <c r="M18">
        <v>0</v>
      </c>
      <c r="N18">
        <v>0</v>
      </c>
      <c r="O18">
        <v>0</v>
      </c>
      <c r="P18">
        <v>1</v>
      </c>
      <c r="Q18">
        <v>0</v>
      </c>
      <c r="R18">
        <v>0</v>
      </c>
      <c r="S18">
        <v>0</v>
      </c>
      <c r="V18">
        <v>1</v>
      </c>
      <c r="W18">
        <v>0</v>
      </c>
      <c r="X18">
        <v>0</v>
      </c>
      <c r="Y18">
        <v>0</v>
      </c>
      <c r="Z18">
        <v>0</v>
      </c>
      <c r="AA18">
        <v>0</v>
      </c>
      <c r="AG18" t="s">
        <v>793</v>
      </c>
    </row>
    <row r="19" spans="1:33" hidden="1" x14ac:dyDescent="0.25">
      <c r="A19" s="21">
        <v>44241</v>
      </c>
      <c r="B19" s="21">
        <v>44159</v>
      </c>
      <c r="C19">
        <v>2</v>
      </c>
      <c r="D19" s="11">
        <v>13177</v>
      </c>
      <c r="E19" s="11">
        <v>3285557</v>
      </c>
      <c r="G19">
        <v>1</v>
      </c>
      <c r="H19">
        <v>0</v>
      </c>
      <c r="I19">
        <v>0</v>
      </c>
      <c r="J19">
        <v>0</v>
      </c>
      <c r="K19">
        <v>1</v>
      </c>
      <c r="L19">
        <v>1</v>
      </c>
      <c r="M19">
        <v>0</v>
      </c>
      <c r="N19">
        <v>0</v>
      </c>
      <c r="O19">
        <v>0</v>
      </c>
      <c r="P19">
        <v>0</v>
      </c>
      <c r="Q19">
        <v>0</v>
      </c>
      <c r="R19">
        <v>0</v>
      </c>
      <c r="S19">
        <v>0</v>
      </c>
      <c r="T19" t="s">
        <v>794</v>
      </c>
      <c r="U19">
        <v>1</v>
      </c>
      <c r="V19">
        <v>1</v>
      </c>
      <c r="W19">
        <v>0</v>
      </c>
      <c r="X19">
        <v>0</v>
      </c>
      <c r="Y19">
        <v>0</v>
      </c>
      <c r="Z19">
        <v>0</v>
      </c>
      <c r="AA19">
        <v>0</v>
      </c>
      <c r="AB19" t="s">
        <v>96</v>
      </c>
      <c r="AC19" t="s">
        <v>142</v>
      </c>
      <c r="AG19" t="s">
        <v>795</v>
      </c>
    </row>
    <row r="20" spans="1:33" hidden="1" x14ac:dyDescent="0.25">
      <c r="A20" s="21">
        <v>44241</v>
      </c>
      <c r="B20" s="21">
        <v>44155</v>
      </c>
      <c r="C20">
        <v>2</v>
      </c>
      <c r="D20" s="11">
        <v>15655</v>
      </c>
      <c r="E20" s="11">
        <v>3316778</v>
      </c>
      <c r="G20">
        <v>0</v>
      </c>
      <c r="H20">
        <v>0</v>
      </c>
      <c r="I20">
        <v>0</v>
      </c>
      <c r="J20">
        <v>0</v>
      </c>
      <c r="K20">
        <v>0</v>
      </c>
      <c r="L20">
        <v>0</v>
      </c>
      <c r="M20">
        <v>0</v>
      </c>
      <c r="N20">
        <v>0</v>
      </c>
      <c r="O20">
        <v>0</v>
      </c>
      <c r="P20">
        <v>0</v>
      </c>
      <c r="Q20">
        <v>0</v>
      </c>
      <c r="R20">
        <v>0</v>
      </c>
      <c r="S20">
        <v>0</v>
      </c>
      <c r="V20">
        <v>1</v>
      </c>
      <c r="W20">
        <v>0</v>
      </c>
      <c r="X20">
        <v>0</v>
      </c>
      <c r="Y20">
        <v>0</v>
      </c>
      <c r="Z20">
        <v>0</v>
      </c>
      <c r="AA20">
        <v>0</v>
      </c>
      <c r="AG20" t="s">
        <v>774</v>
      </c>
    </row>
    <row r="21" spans="1:33" hidden="1" x14ac:dyDescent="0.25">
      <c r="A21" s="21">
        <v>44241</v>
      </c>
      <c r="B21" s="21">
        <v>44154</v>
      </c>
      <c r="C21">
        <v>2</v>
      </c>
      <c r="D21" s="11">
        <v>12944</v>
      </c>
      <c r="E21" s="11">
        <v>3173315</v>
      </c>
      <c r="G21">
        <v>1</v>
      </c>
      <c r="H21">
        <v>0</v>
      </c>
      <c r="I21">
        <v>0</v>
      </c>
      <c r="J21">
        <v>0</v>
      </c>
      <c r="K21">
        <v>1</v>
      </c>
      <c r="L21">
        <v>1</v>
      </c>
      <c r="M21">
        <v>0</v>
      </c>
      <c r="N21">
        <v>0</v>
      </c>
      <c r="O21">
        <v>0</v>
      </c>
      <c r="P21">
        <v>0</v>
      </c>
      <c r="Q21">
        <v>0</v>
      </c>
      <c r="R21">
        <v>0</v>
      </c>
      <c r="S21">
        <v>0</v>
      </c>
      <c r="T21" t="s">
        <v>796</v>
      </c>
      <c r="U21">
        <v>1</v>
      </c>
      <c r="V21">
        <v>1</v>
      </c>
      <c r="W21">
        <v>0</v>
      </c>
      <c r="X21">
        <v>1</v>
      </c>
      <c r="Y21">
        <v>0</v>
      </c>
      <c r="Z21">
        <v>0</v>
      </c>
      <c r="AA21">
        <v>0</v>
      </c>
      <c r="AB21" t="s">
        <v>96</v>
      </c>
      <c r="AC21" t="s">
        <v>670</v>
      </c>
      <c r="AG21" t="s">
        <v>797</v>
      </c>
    </row>
    <row r="22" spans="1:33" hidden="1" x14ac:dyDescent="0.25">
      <c r="A22" s="21">
        <v>44241</v>
      </c>
      <c r="B22" s="21">
        <v>44153</v>
      </c>
      <c r="C22">
        <v>1</v>
      </c>
      <c r="D22" s="11">
        <v>11540</v>
      </c>
      <c r="E22" s="11">
        <v>2510214</v>
      </c>
      <c r="G22">
        <v>1</v>
      </c>
      <c r="H22">
        <v>0</v>
      </c>
      <c r="I22">
        <v>0</v>
      </c>
      <c r="J22">
        <v>0</v>
      </c>
      <c r="K22">
        <v>1</v>
      </c>
      <c r="L22">
        <v>1</v>
      </c>
      <c r="M22">
        <v>0</v>
      </c>
      <c r="N22">
        <v>0</v>
      </c>
      <c r="O22">
        <v>0</v>
      </c>
      <c r="P22">
        <v>0</v>
      </c>
      <c r="Q22">
        <v>0</v>
      </c>
      <c r="R22">
        <v>0</v>
      </c>
      <c r="S22">
        <v>0</v>
      </c>
      <c r="T22" t="s">
        <v>799</v>
      </c>
      <c r="U22">
        <v>1</v>
      </c>
      <c r="V22">
        <v>1</v>
      </c>
      <c r="W22">
        <v>0</v>
      </c>
      <c r="X22">
        <v>0</v>
      </c>
      <c r="Y22">
        <v>0</v>
      </c>
      <c r="Z22">
        <v>0</v>
      </c>
      <c r="AA22">
        <v>0</v>
      </c>
      <c r="AC22" t="s">
        <v>142</v>
      </c>
      <c r="AG22" t="s">
        <v>800</v>
      </c>
    </row>
    <row r="23" spans="1:33" hidden="1" x14ac:dyDescent="0.25">
      <c r="A23" s="21">
        <v>44241</v>
      </c>
      <c r="B23" s="21">
        <v>44153</v>
      </c>
      <c r="C23">
        <v>1</v>
      </c>
      <c r="D23" s="11">
        <v>5409</v>
      </c>
      <c r="E23" s="11">
        <v>1748261</v>
      </c>
      <c r="G23">
        <v>0</v>
      </c>
      <c r="H23">
        <v>0</v>
      </c>
      <c r="I23">
        <v>0</v>
      </c>
      <c r="J23">
        <v>0</v>
      </c>
      <c r="K23">
        <v>0</v>
      </c>
      <c r="L23">
        <v>0</v>
      </c>
      <c r="M23">
        <v>0</v>
      </c>
      <c r="N23">
        <v>0</v>
      </c>
      <c r="O23">
        <v>0</v>
      </c>
      <c r="P23">
        <v>0</v>
      </c>
      <c r="Q23">
        <v>0</v>
      </c>
      <c r="R23">
        <v>0</v>
      </c>
      <c r="S23">
        <v>0</v>
      </c>
      <c r="V23">
        <v>0</v>
      </c>
      <c r="W23">
        <v>0</v>
      </c>
      <c r="X23">
        <v>0</v>
      </c>
      <c r="Y23">
        <v>0</v>
      </c>
      <c r="Z23">
        <v>1</v>
      </c>
      <c r="AA23">
        <v>0</v>
      </c>
      <c r="AG23" t="s">
        <v>801</v>
      </c>
    </row>
    <row r="24" spans="1:33" hidden="1" x14ac:dyDescent="0.25">
      <c r="A24" s="21">
        <v>44242</v>
      </c>
      <c r="B24" s="21">
        <v>44151</v>
      </c>
      <c r="C24">
        <v>2</v>
      </c>
      <c r="D24" s="11">
        <v>16831</v>
      </c>
      <c r="E24" s="11">
        <v>4536379</v>
      </c>
      <c r="G24">
        <v>1</v>
      </c>
      <c r="H24">
        <v>0</v>
      </c>
      <c r="I24">
        <v>0</v>
      </c>
      <c r="J24">
        <v>0</v>
      </c>
      <c r="K24">
        <v>1</v>
      </c>
      <c r="L24">
        <v>1</v>
      </c>
      <c r="M24">
        <v>0</v>
      </c>
      <c r="N24">
        <v>0</v>
      </c>
      <c r="O24">
        <v>0</v>
      </c>
      <c r="P24">
        <v>0</v>
      </c>
      <c r="Q24">
        <v>0</v>
      </c>
      <c r="R24">
        <v>0</v>
      </c>
      <c r="S24">
        <v>0</v>
      </c>
      <c r="T24" t="s">
        <v>827</v>
      </c>
      <c r="U24">
        <v>1</v>
      </c>
      <c r="V24">
        <v>1</v>
      </c>
      <c r="W24">
        <v>0</v>
      </c>
      <c r="X24">
        <v>1</v>
      </c>
      <c r="Y24">
        <v>0</v>
      </c>
      <c r="Z24">
        <v>0</v>
      </c>
      <c r="AA24">
        <v>0</v>
      </c>
      <c r="AB24" t="s">
        <v>96</v>
      </c>
      <c r="AC24" t="s">
        <v>828</v>
      </c>
      <c r="AG24" t="s">
        <v>829</v>
      </c>
    </row>
    <row r="25" spans="1:33" hidden="1" x14ac:dyDescent="0.25">
      <c r="A25" s="21">
        <v>44241</v>
      </c>
      <c r="B25" s="21">
        <v>44151</v>
      </c>
      <c r="C25">
        <v>2</v>
      </c>
      <c r="D25" s="11">
        <v>15436</v>
      </c>
      <c r="E25" s="11">
        <v>4189445</v>
      </c>
      <c r="G25">
        <v>1</v>
      </c>
      <c r="H25">
        <v>0</v>
      </c>
      <c r="I25">
        <v>0</v>
      </c>
      <c r="J25">
        <v>0</v>
      </c>
      <c r="K25">
        <v>1</v>
      </c>
      <c r="L25">
        <v>1</v>
      </c>
      <c r="M25">
        <v>0</v>
      </c>
      <c r="N25">
        <v>0</v>
      </c>
      <c r="O25">
        <v>0</v>
      </c>
      <c r="P25">
        <v>0</v>
      </c>
      <c r="Q25">
        <v>0</v>
      </c>
      <c r="R25">
        <v>0</v>
      </c>
      <c r="S25">
        <v>0</v>
      </c>
      <c r="T25" t="s">
        <v>802</v>
      </c>
      <c r="U25">
        <v>1</v>
      </c>
      <c r="V25">
        <v>1</v>
      </c>
      <c r="W25">
        <v>0</v>
      </c>
      <c r="X25">
        <v>1</v>
      </c>
      <c r="Y25">
        <v>0</v>
      </c>
      <c r="Z25">
        <v>0</v>
      </c>
      <c r="AA25">
        <v>0</v>
      </c>
      <c r="AB25" t="s">
        <v>96</v>
      </c>
      <c r="AC25" t="s">
        <v>689</v>
      </c>
      <c r="AG25" t="s">
        <v>803</v>
      </c>
    </row>
    <row r="26" spans="1:33" hidden="1" x14ac:dyDescent="0.25">
      <c r="A26" s="21">
        <v>44241</v>
      </c>
      <c r="B26" s="21">
        <v>44151</v>
      </c>
      <c r="C26">
        <v>2</v>
      </c>
      <c r="D26" s="11">
        <v>7897</v>
      </c>
      <c r="E26" s="11">
        <v>3034645</v>
      </c>
      <c r="G26">
        <v>1</v>
      </c>
      <c r="H26">
        <v>0</v>
      </c>
      <c r="I26">
        <v>0</v>
      </c>
      <c r="J26">
        <v>0</v>
      </c>
      <c r="K26">
        <v>1</v>
      </c>
      <c r="L26">
        <v>0</v>
      </c>
      <c r="M26">
        <v>0</v>
      </c>
      <c r="N26">
        <v>0</v>
      </c>
      <c r="O26">
        <v>0</v>
      </c>
      <c r="P26">
        <v>0</v>
      </c>
      <c r="Q26">
        <v>1</v>
      </c>
      <c r="R26">
        <v>0</v>
      </c>
      <c r="S26">
        <v>0</v>
      </c>
      <c r="T26" t="s">
        <v>804</v>
      </c>
      <c r="U26">
        <v>1</v>
      </c>
      <c r="V26">
        <v>1</v>
      </c>
      <c r="W26">
        <v>0</v>
      </c>
      <c r="X26">
        <v>1</v>
      </c>
      <c r="Y26">
        <v>0</v>
      </c>
      <c r="Z26">
        <v>0</v>
      </c>
      <c r="AA26">
        <v>0</v>
      </c>
      <c r="AB26" t="s">
        <v>96</v>
      </c>
      <c r="AC26" t="s">
        <v>685</v>
      </c>
      <c r="AG26" t="s">
        <v>805</v>
      </c>
    </row>
    <row r="27" spans="1:33" x14ac:dyDescent="0.25">
      <c r="A27" s="21">
        <v>44242</v>
      </c>
      <c r="B27" s="21">
        <v>44151</v>
      </c>
      <c r="C27">
        <v>1</v>
      </c>
      <c r="D27" s="11">
        <v>13860</v>
      </c>
      <c r="E27" s="11">
        <v>2869957</v>
      </c>
      <c r="G27">
        <v>1</v>
      </c>
      <c r="H27">
        <v>1</v>
      </c>
      <c r="I27">
        <v>1</v>
      </c>
      <c r="J27">
        <v>0</v>
      </c>
      <c r="K27">
        <v>1</v>
      </c>
      <c r="L27">
        <v>1</v>
      </c>
      <c r="M27">
        <v>0</v>
      </c>
      <c r="N27">
        <v>0</v>
      </c>
      <c r="O27">
        <v>0</v>
      </c>
      <c r="P27">
        <v>1</v>
      </c>
      <c r="Q27">
        <v>0</v>
      </c>
      <c r="R27">
        <v>0</v>
      </c>
      <c r="S27">
        <v>1</v>
      </c>
      <c r="T27" t="s">
        <v>826</v>
      </c>
      <c r="U27">
        <v>1</v>
      </c>
      <c r="V27">
        <v>1</v>
      </c>
      <c r="W27">
        <v>0</v>
      </c>
      <c r="X27">
        <v>0</v>
      </c>
      <c r="Y27">
        <v>0</v>
      </c>
      <c r="Z27">
        <v>0</v>
      </c>
      <c r="AA27">
        <v>0</v>
      </c>
      <c r="AB27" t="s">
        <v>96</v>
      </c>
      <c r="AC27" t="s">
        <v>433</v>
      </c>
      <c r="AG27" t="s">
        <v>735</v>
      </c>
    </row>
    <row r="28" spans="1:33" hidden="1" x14ac:dyDescent="0.25">
      <c r="A28" s="21">
        <v>44241</v>
      </c>
      <c r="B28" s="21">
        <v>44150</v>
      </c>
      <c r="C28">
        <v>2</v>
      </c>
      <c r="D28" s="11">
        <v>22180</v>
      </c>
      <c r="E28" s="11">
        <v>4781159</v>
      </c>
      <c r="G28">
        <v>1</v>
      </c>
      <c r="H28">
        <v>0</v>
      </c>
      <c r="I28">
        <v>0</v>
      </c>
      <c r="J28">
        <v>0</v>
      </c>
      <c r="K28">
        <v>1</v>
      </c>
      <c r="L28">
        <v>0</v>
      </c>
      <c r="M28">
        <v>0</v>
      </c>
      <c r="N28">
        <v>0</v>
      </c>
      <c r="O28">
        <v>0</v>
      </c>
      <c r="P28">
        <v>0</v>
      </c>
      <c r="Q28">
        <v>0</v>
      </c>
      <c r="R28">
        <v>0</v>
      </c>
      <c r="S28">
        <v>0</v>
      </c>
      <c r="T28" t="s">
        <v>806</v>
      </c>
      <c r="U28">
        <v>1</v>
      </c>
      <c r="V28">
        <v>1</v>
      </c>
      <c r="W28">
        <v>0</v>
      </c>
      <c r="X28">
        <v>0</v>
      </c>
      <c r="Y28">
        <v>0</v>
      </c>
      <c r="Z28">
        <v>0</v>
      </c>
      <c r="AA28">
        <v>0</v>
      </c>
      <c r="AB28" t="s">
        <v>96</v>
      </c>
      <c r="AC28" t="s">
        <v>142</v>
      </c>
      <c r="AG28" t="s">
        <v>807</v>
      </c>
    </row>
    <row r="29" spans="1:33" hidden="1" x14ac:dyDescent="0.25">
      <c r="A29" s="21">
        <v>44241</v>
      </c>
      <c r="B29" s="21">
        <v>44149</v>
      </c>
      <c r="C29">
        <v>2</v>
      </c>
      <c r="D29" s="11">
        <v>13623</v>
      </c>
      <c r="E29" s="11">
        <v>4143756</v>
      </c>
      <c r="G29">
        <v>0</v>
      </c>
      <c r="H29">
        <v>0</v>
      </c>
      <c r="I29">
        <v>0</v>
      </c>
      <c r="J29">
        <v>0</v>
      </c>
      <c r="K29">
        <v>0</v>
      </c>
      <c r="L29">
        <v>0</v>
      </c>
      <c r="M29">
        <v>0</v>
      </c>
      <c r="N29">
        <v>0</v>
      </c>
      <c r="O29">
        <v>0</v>
      </c>
      <c r="P29">
        <v>0</v>
      </c>
      <c r="Q29">
        <v>0</v>
      </c>
      <c r="R29">
        <v>0</v>
      </c>
      <c r="S29">
        <v>0</v>
      </c>
      <c r="V29">
        <v>1</v>
      </c>
      <c r="W29">
        <v>0</v>
      </c>
      <c r="X29">
        <v>0</v>
      </c>
      <c r="Y29">
        <v>0</v>
      </c>
      <c r="Z29">
        <v>0</v>
      </c>
      <c r="AA29">
        <v>0</v>
      </c>
      <c r="AG29" t="s">
        <v>808</v>
      </c>
    </row>
    <row r="30" spans="1:33" hidden="1" x14ac:dyDescent="0.25">
      <c r="A30" s="21">
        <v>44241</v>
      </c>
      <c r="B30" s="21">
        <v>44145</v>
      </c>
      <c r="C30">
        <v>2</v>
      </c>
      <c r="D30" s="11">
        <v>22179</v>
      </c>
      <c r="E30" s="11">
        <v>4494470</v>
      </c>
      <c r="G30">
        <v>1</v>
      </c>
      <c r="H30">
        <v>0</v>
      </c>
      <c r="I30">
        <v>0</v>
      </c>
      <c r="J30">
        <v>0</v>
      </c>
      <c r="K30">
        <v>1</v>
      </c>
      <c r="L30">
        <v>0</v>
      </c>
      <c r="M30">
        <v>0</v>
      </c>
      <c r="N30">
        <v>0</v>
      </c>
      <c r="O30">
        <v>0</v>
      </c>
      <c r="P30">
        <v>0</v>
      </c>
      <c r="Q30">
        <v>0</v>
      </c>
      <c r="R30">
        <v>0</v>
      </c>
      <c r="S30">
        <v>0</v>
      </c>
      <c r="T30" t="s">
        <v>809</v>
      </c>
      <c r="U30">
        <v>1</v>
      </c>
      <c r="V30">
        <v>1</v>
      </c>
      <c r="W30">
        <v>0</v>
      </c>
      <c r="X30">
        <v>1</v>
      </c>
      <c r="Y30">
        <v>0</v>
      </c>
      <c r="Z30">
        <v>0</v>
      </c>
      <c r="AA30">
        <v>0</v>
      </c>
      <c r="AB30" t="s">
        <v>549</v>
      </c>
      <c r="AC30" t="s">
        <v>408</v>
      </c>
      <c r="AG30" t="s">
        <v>810</v>
      </c>
    </row>
    <row r="31" spans="1:33" hidden="1" x14ac:dyDescent="0.25">
      <c r="A31" s="21">
        <v>44241</v>
      </c>
      <c r="B31" s="21">
        <v>44144</v>
      </c>
      <c r="C31">
        <v>3</v>
      </c>
      <c r="D31" s="11">
        <v>8578</v>
      </c>
      <c r="E31" s="11">
        <v>2305984</v>
      </c>
      <c r="F31">
        <v>8682557</v>
      </c>
      <c r="G31">
        <v>0</v>
      </c>
      <c r="H31">
        <v>0</v>
      </c>
      <c r="I31">
        <v>0</v>
      </c>
      <c r="J31">
        <v>0</v>
      </c>
      <c r="K31">
        <v>0</v>
      </c>
      <c r="L31">
        <v>0</v>
      </c>
      <c r="M31">
        <v>0</v>
      </c>
      <c r="N31">
        <v>0</v>
      </c>
      <c r="O31">
        <v>0</v>
      </c>
      <c r="P31">
        <v>0</v>
      </c>
      <c r="Q31">
        <v>1</v>
      </c>
      <c r="R31">
        <v>0</v>
      </c>
      <c r="S31">
        <v>0</v>
      </c>
      <c r="V31">
        <v>0</v>
      </c>
      <c r="W31">
        <v>1</v>
      </c>
      <c r="X31">
        <v>0</v>
      </c>
      <c r="Y31">
        <v>0</v>
      </c>
      <c r="Z31">
        <v>0</v>
      </c>
      <c r="AA31">
        <v>1</v>
      </c>
      <c r="AG31" t="s">
        <v>811</v>
      </c>
    </row>
    <row r="32" spans="1:33" hidden="1" x14ac:dyDescent="0.25">
      <c r="A32" s="21">
        <v>44241</v>
      </c>
      <c r="B32" s="21">
        <v>44143</v>
      </c>
      <c r="C32">
        <v>1</v>
      </c>
      <c r="D32" s="11">
        <v>23036</v>
      </c>
      <c r="E32" s="11">
        <v>5887224</v>
      </c>
      <c r="G32">
        <v>0</v>
      </c>
      <c r="H32">
        <v>0</v>
      </c>
      <c r="I32">
        <v>0</v>
      </c>
      <c r="J32">
        <v>0</v>
      </c>
      <c r="K32">
        <v>0</v>
      </c>
      <c r="L32">
        <v>0</v>
      </c>
      <c r="M32">
        <v>0</v>
      </c>
      <c r="N32">
        <v>0</v>
      </c>
      <c r="O32">
        <v>0</v>
      </c>
      <c r="P32">
        <v>0</v>
      </c>
      <c r="Q32">
        <v>1</v>
      </c>
      <c r="R32">
        <v>0</v>
      </c>
      <c r="S32">
        <v>0</v>
      </c>
      <c r="V32">
        <v>0</v>
      </c>
      <c r="W32">
        <v>1</v>
      </c>
      <c r="X32">
        <v>0</v>
      </c>
      <c r="Y32">
        <v>0</v>
      </c>
      <c r="Z32">
        <v>0</v>
      </c>
      <c r="AA32">
        <v>0</v>
      </c>
      <c r="AG32" t="s">
        <v>812</v>
      </c>
    </row>
    <row r="33" spans="1:33" hidden="1" x14ac:dyDescent="0.25">
      <c r="A33" s="21">
        <v>44241</v>
      </c>
      <c r="B33" s="21">
        <v>44141</v>
      </c>
      <c r="C33">
        <v>2</v>
      </c>
      <c r="D33" s="11">
        <v>17307</v>
      </c>
      <c r="E33" s="11">
        <v>4079229</v>
      </c>
      <c r="G33">
        <v>1</v>
      </c>
      <c r="H33">
        <v>0</v>
      </c>
      <c r="I33">
        <v>0</v>
      </c>
      <c r="J33">
        <v>0</v>
      </c>
      <c r="K33">
        <v>1</v>
      </c>
      <c r="L33">
        <v>1</v>
      </c>
      <c r="M33">
        <v>0</v>
      </c>
      <c r="N33">
        <v>0</v>
      </c>
      <c r="O33">
        <v>0</v>
      </c>
      <c r="P33">
        <v>0</v>
      </c>
      <c r="Q33">
        <v>0</v>
      </c>
      <c r="R33">
        <v>0</v>
      </c>
      <c r="S33">
        <v>0</v>
      </c>
      <c r="T33" t="s">
        <v>813</v>
      </c>
      <c r="U33">
        <v>1</v>
      </c>
      <c r="V33">
        <v>1</v>
      </c>
      <c r="W33">
        <v>0</v>
      </c>
      <c r="X33">
        <v>0</v>
      </c>
      <c r="Y33">
        <v>0</v>
      </c>
      <c r="Z33">
        <v>0</v>
      </c>
      <c r="AA33">
        <v>0</v>
      </c>
      <c r="AB33" t="s">
        <v>549</v>
      </c>
      <c r="AC33" t="s">
        <v>786</v>
      </c>
      <c r="AG33" t="s">
        <v>814</v>
      </c>
    </row>
    <row r="34" spans="1:33" x14ac:dyDescent="0.25">
      <c r="A34" s="21">
        <v>44241</v>
      </c>
      <c r="B34" s="21">
        <v>44141</v>
      </c>
      <c r="C34">
        <v>1</v>
      </c>
      <c r="D34" s="11">
        <v>9410</v>
      </c>
      <c r="E34" s="11">
        <v>2677143</v>
      </c>
      <c r="G34">
        <v>1</v>
      </c>
      <c r="H34">
        <v>1</v>
      </c>
      <c r="I34">
        <v>1</v>
      </c>
      <c r="J34">
        <v>0</v>
      </c>
      <c r="K34">
        <v>1</v>
      </c>
      <c r="L34">
        <v>1</v>
      </c>
      <c r="M34">
        <v>0</v>
      </c>
      <c r="N34">
        <v>0</v>
      </c>
      <c r="O34">
        <v>0</v>
      </c>
      <c r="P34">
        <v>1</v>
      </c>
      <c r="Q34">
        <v>0</v>
      </c>
      <c r="R34">
        <v>0</v>
      </c>
      <c r="S34">
        <v>1</v>
      </c>
      <c r="T34" t="s">
        <v>775</v>
      </c>
      <c r="U34">
        <v>1</v>
      </c>
      <c r="V34">
        <v>1</v>
      </c>
      <c r="W34">
        <v>0</v>
      </c>
      <c r="X34">
        <v>0</v>
      </c>
      <c r="Y34">
        <v>0</v>
      </c>
      <c r="Z34">
        <v>0</v>
      </c>
      <c r="AA34">
        <v>0</v>
      </c>
      <c r="AB34" t="s">
        <v>549</v>
      </c>
      <c r="AC34" t="s">
        <v>393</v>
      </c>
      <c r="AG34" t="s">
        <v>776</v>
      </c>
    </row>
    <row r="35" spans="1:33" x14ac:dyDescent="0.25">
      <c r="A35" s="21">
        <v>44242</v>
      </c>
      <c r="B35" s="21">
        <v>44140</v>
      </c>
      <c r="C35">
        <v>2</v>
      </c>
      <c r="D35" s="11">
        <v>28199</v>
      </c>
      <c r="E35" s="11">
        <v>4563385</v>
      </c>
      <c r="G35">
        <v>1</v>
      </c>
      <c r="H35">
        <v>1</v>
      </c>
      <c r="I35">
        <v>1</v>
      </c>
      <c r="J35">
        <v>1</v>
      </c>
      <c r="K35">
        <v>1</v>
      </c>
      <c r="L35">
        <v>1</v>
      </c>
      <c r="M35">
        <v>0</v>
      </c>
      <c r="N35">
        <v>0</v>
      </c>
      <c r="O35">
        <v>0</v>
      </c>
      <c r="P35">
        <v>0</v>
      </c>
      <c r="Q35">
        <v>0</v>
      </c>
      <c r="R35">
        <v>0</v>
      </c>
      <c r="S35">
        <v>1</v>
      </c>
      <c r="T35" t="s">
        <v>775</v>
      </c>
      <c r="U35">
        <v>1</v>
      </c>
      <c r="V35">
        <v>1</v>
      </c>
      <c r="W35">
        <v>0</v>
      </c>
      <c r="X35">
        <v>0</v>
      </c>
      <c r="Y35">
        <v>0</v>
      </c>
      <c r="Z35">
        <v>0</v>
      </c>
      <c r="AA35">
        <v>0</v>
      </c>
      <c r="AB35" t="s">
        <v>549</v>
      </c>
      <c r="AC35" t="s">
        <v>393</v>
      </c>
      <c r="AG35" t="s">
        <v>839</v>
      </c>
    </row>
    <row r="36" spans="1:33" x14ac:dyDescent="0.25">
      <c r="A36" s="21">
        <v>44241</v>
      </c>
      <c r="B36" s="21">
        <v>44140</v>
      </c>
      <c r="C36">
        <v>3</v>
      </c>
      <c r="D36" s="11">
        <v>10215</v>
      </c>
      <c r="E36" s="11">
        <v>1756508</v>
      </c>
      <c r="F36">
        <v>6694673</v>
      </c>
      <c r="G36">
        <v>1</v>
      </c>
      <c r="H36">
        <v>1</v>
      </c>
      <c r="I36">
        <v>1</v>
      </c>
      <c r="J36">
        <v>0</v>
      </c>
      <c r="K36">
        <v>1</v>
      </c>
      <c r="L36">
        <v>1</v>
      </c>
      <c r="M36">
        <v>0</v>
      </c>
      <c r="N36">
        <v>0</v>
      </c>
      <c r="O36">
        <v>0</v>
      </c>
      <c r="P36">
        <v>0</v>
      </c>
      <c r="Q36">
        <v>1</v>
      </c>
      <c r="R36">
        <v>0</v>
      </c>
      <c r="S36">
        <v>3</v>
      </c>
      <c r="T36" t="s">
        <v>815</v>
      </c>
      <c r="U36">
        <v>1</v>
      </c>
      <c r="V36">
        <v>0</v>
      </c>
      <c r="W36">
        <v>0</v>
      </c>
      <c r="X36">
        <v>1</v>
      </c>
      <c r="Y36">
        <v>0</v>
      </c>
      <c r="Z36">
        <v>0</v>
      </c>
      <c r="AA36">
        <v>0</v>
      </c>
      <c r="AB36" t="s">
        <v>96</v>
      </c>
      <c r="AC36" t="s">
        <v>816</v>
      </c>
      <c r="AG36" t="s">
        <v>817</v>
      </c>
    </row>
    <row r="37" spans="1:33" hidden="1" x14ac:dyDescent="0.25">
      <c r="A37" s="21">
        <v>44241</v>
      </c>
      <c r="B37" s="21">
        <v>44137</v>
      </c>
      <c r="C37">
        <v>2</v>
      </c>
      <c r="D37" s="11">
        <v>114308</v>
      </c>
      <c r="E37" s="11">
        <v>8418829</v>
      </c>
      <c r="G37">
        <v>0</v>
      </c>
      <c r="H37">
        <v>0</v>
      </c>
      <c r="I37">
        <v>0</v>
      </c>
      <c r="J37">
        <v>0</v>
      </c>
      <c r="K37">
        <v>0</v>
      </c>
      <c r="L37">
        <v>0</v>
      </c>
      <c r="M37">
        <v>0</v>
      </c>
      <c r="N37">
        <v>0</v>
      </c>
      <c r="O37">
        <v>0</v>
      </c>
      <c r="P37">
        <v>0</v>
      </c>
      <c r="Q37">
        <v>1</v>
      </c>
      <c r="R37">
        <v>0</v>
      </c>
      <c r="S37">
        <v>0</v>
      </c>
      <c r="V37">
        <v>0</v>
      </c>
      <c r="W37">
        <v>1</v>
      </c>
      <c r="X37">
        <v>0</v>
      </c>
      <c r="Y37">
        <v>0</v>
      </c>
      <c r="Z37">
        <v>0</v>
      </c>
      <c r="AA37">
        <v>0</v>
      </c>
      <c r="AG37" t="s">
        <v>818</v>
      </c>
    </row>
    <row r="38" spans="1:33" hidden="1" x14ac:dyDescent="0.25">
      <c r="A38" s="21">
        <v>44241</v>
      </c>
      <c r="B38" s="21">
        <v>44127</v>
      </c>
      <c r="C38">
        <v>3</v>
      </c>
      <c r="D38" s="11">
        <v>8837</v>
      </c>
      <c r="E38" s="11">
        <v>1680220</v>
      </c>
      <c r="F38">
        <v>6305328</v>
      </c>
      <c r="G38">
        <v>0</v>
      </c>
      <c r="H38">
        <v>0</v>
      </c>
      <c r="I38">
        <v>0</v>
      </c>
      <c r="J38">
        <v>0</v>
      </c>
      <c r="K38">
        <v>0</v>
      </c>
      <c r="L38">
        <v>0</v>
      </c>
      <c r="M38">
        <v>0</v>
      </c>
      <c r="N38">
        <v>0</v>
      </c>
      <c r="O38">
        <v>0</v>
      </c>
      <c r="P38">
        <v>1</v>
      </c>
      <c r="Q38">
        <v>1</v>
      </c>
      <c r="R38">
        <v>1</v>
      </c>
      <c r="S38">
        <v>0</v>
      </c>
      <c r="V38">
        <v>1</v>
      </c>
      <c r="W38">
        <v>1</v>
      </c>
      <c r="X38">
        <v>0</v>
      </c>
      <c r="Y38">
        <v>0</v>
      </c>
      <c r="Z38">
        <v>0</v>
      </c>
      <c r="AA38">
        <v>0</v>
      </c>
      <c r="AG38" t="s">
        <v>819</v>
      </c>
    </row>
    <row r="39" spans="1:33" hidden="1" x14ac:dyDescent="0.25">
      <c r="A39" s="21">
        <v>44242</v>
      </c>
      <c r="B39" s="21">
        <v>44124</v>
      </c>
      <c r="C39">
        <v>2</v>
      </c>
      <c r="D39" s="11">
        <v>27329</v>
      </c>
      <c r="E39" s="11">
        <v>5750689</v>
      </c>
      <c r="G39">
        <v>1</v>
      </c>
      <c r="H39">
        <v>0</v>
      </c>
      <c r="I39">
        <v>0</v>
      </c>
      <c r="J39">
        <v>0</v>
      </c>
      <c r="K39">
        <v>1</v>
      </c>
      <c r="L39">
        <v>0</v>
      </c>
      <c r="M39">
        <v>0</v>
      </c>
      <c r="N39">
        <v>0</v>
      </c>
      <c r="O39">
        <v>0</v>
      </c>
      <c r="P39">
        <v>0</v>
      </c>
      <c r="Q39">
        <v>0</v>
      </c>
      <c r="R39">
        <v>0</v>
      </c>
      <c r="S39">
        <v>0</v>
      </c>
      <c r="T39" t="s">
        <v>820</v>
      </c>
      <c r="U39">
        <v>1</v>
      </c>
      <c r="V39">
        <v>1</v>
      </c>
      <c r="W39">
        <v>0</v>
      </c>
      <c r="X39">
        <v>1</v>
      </c>
      <c r="Y39">
        <v>0</v>
      </c>
      <c r="Z39">
        <v>0</v>
      </c>
      <c r="AA39">
        <v>0</v>
      </c>
      <c r="AB39" t="s">
        <v>96</v>
      </c>
      <c r="AC39" t="s">
        <v>231</v>
      </c>
      <c r="AG39" t="s">
        <v>821</v>
      </c>
    </row>
    <row r="40" spans="1:33" hidden="1" x14ac:dyDescent="0.25">
      <c r="A40" s="21">
        <v>44242</v>
      </c>
      <c r="B40" s="21">
        <v>44123</v>
      </c>
      <c r="C40">
        <v>2</v>
      </c>
      <c r="D40" s="11">
        <v>16565</v>
      </c>
      <c r="E40" s="11">
        <v>4174602</v>
      </c>
      <c r="G40">
        <v>1</v>
      </c>
      <c r="H40">
        <v>0</v>
      </c>
      <c r="I40">
        <v>0</v>
      </c>
      <c r="J40">
        <v>0</v>
      </c>
      <c r="K40">
        <v>1</v>
      </c>
      <c r="L40">
        <v>0</v>
      </c>
      <c r="M40">
        <v>0</v>
      </c>
      <c r="N40">
        <v>0</v>
      </c>
      <c r="O40">
        <v>0</v>
      </c>
      <c r="P40">
        <v>0</v>
      </c>
      <c r="Q40">
        <v>0</v>
      </c>
      <c r="R40">
        <v>0</v>
      </c>
      <c r="S40">
        <v>0</v>
      </c>
      <c r="T40" t="s">
        <v>822</v>
      </c>
      <c r="U40">
        <v>1</v>
      </c>
      <c r="V40">
        <v>1</v>
      </c>
      <c r="W40">
        <v>0</v>
      </c>
      <c r="X40">
        <v>1</v>
      </c>
      <c r="Y40">
        <v>0</v>
      </c>
      <c r="Z40">
        <v>0</v>
      </c>
      <c r="AA40">
        <v>0</v>
      </c>
      <c r="AB40" t="s">
        <v>96</v>
      </c>
      <c r="AC40" t="s">
        <v>131</v>
      </c>
      <c r="AG40" t="s">
        <v>823</v>
      </c>
    </row>
    <row r="41" spans="1:33" x14ac:dyDescent="0.25">
      <c r="A41" s="21">
        <v>44242</v>
      </c>
      <c r="B41" s="21">
        <v>44122</v>
      </c>
      <c r="C41">
        <v>2</v>
      </c>
      <c r="D41" s="11">
        <v>10009</v>
      </c>
      <c r="E41" s="11">
        <v>2925143</v>
      </c>
      <c r="G41">
        <v>1</v>
      </c>
      <c r="H41">
        <v>1</v>
      </c>
      <c r="I41">
        <v>1</v>
      </c>
      <c r="J41">
        <v>0</v>
      </c>
      <c r="K41">
        <v>1</v>
      </c>
      <c r="L41">
        <v>1</v>
      </c>
      <c r="M41">
        <v>0</v>
      </c>
      <c r="N41">
        <v>0</v>
      </c>
      <c r="O41">
        <v>1</v>
      </c>
      <c r="P41">
        <v>0</v>
      </c>
      <c r="Q41">
        <v>1</v>
      </c>
      <c r="R41">
        <v>0</v>
      </c>
      <c r="S41">
        <v>2</v>
      </c>
      <c r="T41" t="s">
        <v>824</v>
      </c>
      <c r="U41">
        <v>1</v>
      </c>
      <c r="V41">
        <v>1</v>
      </c>
      <c r="W41">
        <v>1</v>
      </c>
      <c r="X41">
        <v>0</v>
      </c>
      <c r="Y41">
        <v>0</v>
      </c>
      <c r="Z41">
        <v>0</v>
      </c>
      <c r="AA41">
        <v>0</v>
      </c>
      <c r="AB41" t="s">
        <v>96</v>
      </c>
      <c r="AC41" t="s">
        <v>131</v>
      </c>
      <c r="AG41" t="s">
        <v>825</v>
      </c>
    </row>
    <row r="42" spans="1:33" hidden="1" x14ac:dyDescent="0.25">
      <c r="A42" s="21">
        <v>44242</v>
      </c>
      <c r="B42" s="21">
        <v>44117</v>
      </c>
      <c r="C42">
        <v>2</v>
      </c>
      <c r="D42" s="11">
        <v>13774</v>
      </c>
      <c r="E42" s="11">
        <v>4037865</v>
      </c>
      <c r="G42">
        <v>0</v>
      </c>
      <c r="H42">
        <v>0</v>
      </c>
      <c r="I42">
        <v>0</v>
      </c>
      <c r="J42">
        <v>0</v>
      </c>
      <c r="K42">
        <v>0</v>
      </c>
      <c r="L42">
        <v>0</v>
      </c>
      <c r="M42">
        <v>0</v>
      </c>
      <c r="N42">
        <v>0</v>
      </c>
      <c r="O42">
        <v>0</v>
      </c>
      <c r="P42">
        <v>0</v>
      </c>
      <c r="Q42">
        <v>0</v>
      </c>
      <c r="R42">
        <v>0</v>
      </c>
      <c r="S42">
        <v>0</v>
      </c>
      <c r="V42">
        <v>1</v>
      </c>
      <c r="W42">
        <v>0</v>
      </c>
      <c r="X42">
        <v>1</v>
      </c>
      <c r="Y42">
        <v>0</v>
      </c>
      <c r="Z42">
        <v>0</v>
      </c>
      <c r="AA42">
        <v>0</v>
      </c>
      <c r="AG42" t="s">
        <v>830</v>
      </c>
    </row>
    <row r="43" spans="1:33" hidden="1" x14ac:dyDescent="0.25">
      <c r="A43" s="21">
        <v>44242</v>
      </c>
      <c r="B43" s="21">
        <v>44114</v>
      </c>
      <c r="C43">
        <v>2</v>
      </c>
      <c r="D43" s="11">
        <v>12066</v>
      </c>
      <c r="E43" s="11">
        <v>3682661</v>
      </c>
      <c r="G43">
        <v>0</v>
      </c>
      <c r="H43">
        <v>0</v>
      </c>
      <c r="I43">
        <v>0</v>
      </c>
      <c r="J43">
        <v>0</v>
      </c>
      <c r="K43">
        <v>0</v>
      </c>
      <c r="L43">
        <v>0</v>
      </c>
      <c r="M43">
        <v>0</v>
      </c>
      <c r="N43">
        <v>0</v>
      </c>
      <c r="O43">
        <v>0</v>
      </c>
      <c r="P43">
        <v>0</v>
      </c>
      <c r="Q43">
        <v>0</v>
      </c>
      <c r="R43">
        <v>0</v>
      </c>
      <c r="S43">
        <v>0</v>
      </c>
      <c r="V43">
        <v>1</v>
      </c>
      <c r="W43">
        <v>0</v>
      </c>
      <c r="X43">
        <v>0</v>
      </c>
      <c r="Y43">
        <v>0</v>
      </c>
      <c r="Z43">
        <v>0</v>
      </c>
      <c r="AA43">
        <v>0</v>
      </c>
      <c r="AG43" t="s">
        <v>831</v>
      </c>
    </row>
    <row r="44" spans="1:33" hidden="1" x14ac:dyDescent="0.25">
      <c r="A44" s="21">
        <v>44242</v>
      </c>
      <c r="B44" s="21">
        <v>44113</v>
      </c>
      <c r="C44">
        <v>1</v>
      </c>
      <c r="D44" s="11">
        <v>24293</v>
      </c>
      <c r="E44" s="11">
        <v>5395829</v>
      </c>
      <c r="G44">
        <v>1</v>
      </c>
      <c r="H44">
        <v>0</v>
      </c>
      <c r="I44">
        <v>0</v>
      </c>
      <c r="J44">
        <v>0</v>
      </c>
      <c r="K44">
        <v>1</v>
      </c>
      <c r="L44">
        <v>0</v>
      </c>
      <c r="M44">
        <v>0</v>
      </c>
      <c r="N44">
        <v>0</v>
      </c>
      <c r="O44">
        <v>0</v>
      </c>
      <c r="P44">
        <v>0</v>
      </c>
      <c r="Q44">
        <v>0</v>
      </c>
      <c r="R44">
        <v>0</v>
      </c>
      <c r="S44">
        <v>0</v>
      </c>
      <c r="T44" t="s">
        <v>832</v>
      </c>
      <c r="U44">
        <v>1</v>
      </c>
      <c r="V44">
        <v>1</v>
      </c>
      <c r="W44">
        <v>0</v>
      </c>
      <c r="X44">
        <v>0</v>
      </c>
      <c r="Y44">
        <v>0</v>
      </c>
      <c r="Z44">
        <v>0</v>
      </c>
      <c r="AA44">
        <v>0</v>
      </c>
      <c r="AB44" t="s">
        <v>96</v>
      </c>
      <c r="AC44" t="s">
        <v>131</v>
      </c>
      <c r="AG44" t="s">
        <v>833</v>
      </c>
    </row>
    <row r="45" spans="1:33" hidden="1" x14ac:dyDescent="0.25">
      <c r="A45" s="21">
        <v>44242</v>
      </c>
      <c r="B45" s="21">
        <v>44112</v>
      </c>
      <c r="C45">
        <v>2</v>
      </c>
      <c r="D45" s="11">
        <v>17772</v>
      </c>
      <c r="E45" s="11">
        <v>4256721</v>
      </c>
      <c r="G45">
        <v>1</v>
      </c>
      <c r="H45">
        <v>0</v>
      </c>
      <c r="I45">
        <v>0</v>
      </c>
      <c r="J45">
        <v>0</v>
      </c>
      <c r="K45">
        <v>0</v>
      </c>
      <c r="L45">
        <v>1</v>
      </c>
      <c r="M45">
        <v>0</v>
      </c>
      <c r="N45">
        <v>0</v>
      </c>
      <c r="O45">
        <v>0</v>
      </c>
      <c r="P45">
        <v>0</v>
      </c>
      <c r="Q45">
        <v>1</v>
      </c>
      <c r="R45">
        <v>0</v>
      </c>
      <c r="S45">
        <v>0</v>
      </c>
      <c r="T45" t="s">
        <v>834</v>
      </c>
      <c r="U45">
        <v>1</v>
      </c>
      <c r="V45">
        <v>1</v>
      </c>
      <c r="W45">
        <v>1</v>
      </c>
      <c r="X45">
        <v>0</v>
      </c>
      <c r="Y45">
        <v>0</v>
      </c>
      <c r="Z45">
        <v>0</v>
      </c>
      <c r="AA45">
        <v>0</v>
      </c>
      <c r="AB45" t="s">
        <v>96</v>
      </c>
      <c r="AC45" t="s">
        <v>408</v>
      </c>
      <c r="AG45" t="s">
        <v>836</v>
      </c>
    </row>
    <row r="46" spans="1:33" hidden="1" x14ac:dyDescent="0.25">
      <c r="A46" s="21">
        <v>44242</v>
      </c>
      <c r="B46" s="21">
        <v>44111</v>
      </c>
      <c r="C46">
        <v>2</v>
      </c>
      <c r="D46" s="11">
        <v>49497</v>
      </c>
      <c r="E46" s="11">
        <v>4257340</v>
      </c>
      <c r="G46">
        <v>1</v>
      </c>
      <c r="H46">
        <v>0</v>
      </c>
      <c r="I46">
        <v>0</v>
      </c>
      <c r="J46">
        <v>0</v>
      </c>
      <c r="K46">
        <v>1</v>
      </c>
      <c r="L46">
        <v>0</v>
      </c>
      <c r="M46">
        <v>0</v>
      </c>
      <c r="N46">
        <v>0</v>
      </c>
      <c r="O46">
        <v>0</v>
      </c>
      <c r="P46">
        <v>0</v>
      </c>
      <c r="Q46">
        <v>0</v>
      </c>
      <c r="R46">
        <v>0</v>
      </c>
      <c r="S46">
        <v>0</v>
      </c>
      <c r="T46" t="s">
        <v>837</v>
      </c>
      <c r="U46">
        <v>1</v>
      </c>
      <c r="V46">
        <v>1</v>
      </c>
      <c r="W46">
        <v>0</v>
      </c>
      <c r="X46">
        <v>0</v>
      </c>
      <c r="Y46">
        <v>0</v>
      </c>
      <c r="Z46">
        <v>0</v>
      </c>
      <c r="AA46">
        <v>0</v>
      </c>
      <c r="AB46" t="s">
        <v>96</v>
      </c>
      <c r="AC46" t="s">
        <v>393</v>
      </c>
      <c r="AG46" t="s">
        <v>838</v>
      </c>
    </row>
    <row r="47" spans="1:33" hidden="1" x14ac:dyDescent="0.25">
      <c r="A47" s="21">
        <v>44242</v>
      </c>
      <c r="B47" s="21">
        <v>44108</v>
      </c>
      <c r="C47">
        <v>2</v>
      </c>
      <c r="D47" s="11">
        <v>11807</v>
      </c>
      <c r="E47" s="11">
        <v>4097830</v>
      </c>
      <c r="G47">
        <v>0</v>
      </c>
      <c r="H47">
        <v>0</v>
      </c>
      <c r="I47">
        <v>0</v>
      </c>
      <c r="J47">
        <v>0</v>
      </c>
      <c r="K47">
        <v>0</v>
      </c>
      <c r="L47">
        <v>0</v>
      </c>
      <c r="M47">
        <v>0</v>
      </c>
      <c r="N47">
        <v>0</v>
      </c>
      <c r="O47">
        <v>0</v>
      </c>
      <c r="P47">
        <v>0</v>
      </c>
      <c r="Q47">
        <v>1</v>
      </c>
      <c r="R47">
        <v>0</v>
      </c>
      <c r="S47">
        <v>0</v>
      </c>
      <c r="V47">
        <v>0</v>
      </c>
      <c r="W47">
        <v>1</v>
      </c>
      <c r="X47">
        <v>1</v>
      </c>
      <c r="Y47">
        <v>0</v>
      </c>
      <c r="Z47">
        <v>0</v>
      </c>
      <c r="AA47">
        <v>0</v>
      </c>
      <c r="AG47" t="s">
        <v>840</v>
      </c>
    </row>
    <row r="48" spans="1:33" hidden="1" x14ac:dyDescent="0.25">
      <c r="A48" s="21">
        <v>44242</v>
      </c>
      <c r="B48" s="21">
        <v>44107</v>
      </c>
      <c r="C48">
        <v>2</v>
      </c>
      <c r="D48" s="11">
        <v>10468</v>
      </c>
      <c r="E48" s="11">
        <v>3527151</v>
      </c>
      <c r="G48">
        <v>0</v>
      </c>
      <c r="H48">
        <v>0</v>
      </c>
      <c r="I48">
        <v>0</v>
      </c>
      <c r="J48">
        <v>0</v>
      </c>
      <c r="K48">
        <v>0</v>
      </c>
      <c r="L48">
        <v>0</v>
      </c>
      <c r="M48">
        <v>0</v>
      </c>
      <c r="N48">
        <v>0</v>
      </c>
      <c r="O48">
        <v>0</v>
      </c>
      <c r="P48">
        <v>0</v>
      </c>
      <c r="Q48">
        <v>1</v>
      </c>
      <c r="R48">
        <v>0</v>
      </c>
      <c r="S48">
        <v>0</v>
      </c>
      <c r="V48">
        <v>0</v>
      </c>
      <c r="W48">
        <v>1</v>
      </c>
      <c r="X48">
        <v>1</v>
      </c>
      <c r="Y48">
        <v>0</v>
      </c>
      <c r="Z48">
        <v>0</v>
      </c>
      <c r="AA48">
        <v>0</v>
      </c>
      <c r="AG48" t="s">
        <v>840</v>
      </c>
    </row>
    <row r="49" spans="1:33" hidden="1" x14ac:dyDescent="0.25">
      <c r="A49" s="21">
        <v>44242</v>
      </c>
      <c r="B49" s="21">
        <v>44106</v>
      </c>
      <c r="C49">
        <v>2</v>
      </c>
      <c r="D49" s="11">
        <v>34029</v>
      </c>
      <c r="E49" s="11">
        <v>5668591</v>
      </c>
      <c r="G49">
        <v>1</v>
      </c>
      <c r="H49">
        <v>0</v>
      </c>
      <c r="I49">
        <v>0</v>
      </c>
      <c r="J49">
        <v>0</v>
      </c>
      <c r="K49">
        <v>0</v>
      </c>
      <c r="L49">
        <v>0</v>
      </c>
      <c r="M49">
        <v>0</v>
      </c>
      <c r="N49">
        <v>0</v>
      </c>
      <c r="O49">
        <v>0</v>
      </c>
      <c r="P49">
        <v>0</v>
      </c>
      <c r="Q49">
        <v>0</v>
      </c>
      <c r="R49">
        <v>0</v>
      </c>
      <c r="S49">
        <v>0</v>
      </c>
      <c r="V49">
        <v>1</v>
      </c>
      <c r="W49">
        <v>0</v>
      </c>
      <c r="X49">
        <v>0</v>
      </c>
      <c r="Y49">
        <v>0</v>
      </c>
      <c r="Z49">
        <v>0</v>
      </c>
      <c r="AA49">
        <v>0</v>
      </c>
      <c r="AG49" t="s">
        <v>841</v>
      </c>
    </row>
    <row r="50" spans="1:33" hidden="1" x14ac:dyDescent="0.25">
      <c r="A50" s="21">
        <v>44242</v>
      </c>
      <c r="B50" s="21">
        <v>44105</v>
      </c>
      <c r="C50">
        <v>1</v>
      </c>
      <c r="D50" s="11">
        <v>15592</v>
      </c>
      <c r="E50" s="11">
        <v>4162460</v>
      </c>
      <c r="G50">
        <v>0</v>
      </c>
      <c r="H50">
        <v>0</v>
      </c>
      <c r="I50">
        <v>0</v>
      </c>
      <c r="J50">
        <v>0</v>
      </c>
      <c r="K50">
        <v>0</v>
      </c>
      <c r="L50">
        <v>0</v>
      </c>
      <c r="M50">
        <v>0</v>
      </c>
      <c r="N50">
        <v>0</v>
      </c>
      <c r="O50">
        <v>0</v>
      </c>
      <c r="P50">
        <v>0</v>
      </c>
      <c r="Q50">
        <v>0</v>
      </c>
      <c r="R50">
        <v>0</v>
      </c>
      <c r="S50">
        <v>0</v>
      </c>
      <c r="V50">
        <v>1</v>
      </c>
      <c r="W50">
        <v>0</v>
      </c>
      <c r="X50">
        <v>0</v>
      </c>
      <c r="Y50">
        <v>0</v>
      </c>
      <c r="Z50">
        <v>0</v>
      </c>
      <c r="AA50">
        <v>0</v>
      </c>
      <c r="AG50" t="s">
        <v>842</v>
      </c>
    </row>
    <row r="51" spans="1:33" hidden="1" x14ac:dyDescent="0.25">
      <c r="A51" s="21">
        <v>44241</v>
      </c>
      <c r="B51" s="21">
        <v>37578</v>
      </c>
      <c r="C51">
        <v>2</v>
      </c>
      <c r="D51" s="11">
        <v>11175</v>
      </c>
      <c r="E51" s="11">
        <v>2644580</v>
      </c>
      <c r="G51">
        <v>1</v>
      </c>
      <c r="H51">
        <v>0</v>
      </c>
      <c r="I51">
        <v>0</v>
      </c>
      <c r="J51">
        <v>0</v>
      </c>
      <c r="K51">
        <v>1</v>
      </c>
      <c r="L51">
        <v>0</v>
      </c>
      <c r="M51">
        <v>0</v>
      </c>
      <c r="N51">
        <v>0</v>
      </c>
      <c r="O51">
        <v>0</v>
      </c>
      <c r="P51">
        <v>0</v>
      </c>
      <c r="Q51">
        <v>0</v>
      </c>
      <c r="R51">
        <v>0</v>
      </c>
      <c r="S51">
        <v>0</v>
      </c>
      <c r="T51" t="s">
        <v>798</v>
      </c>
      <c r="U51">
        <v>1</v>
      </c>
      <c r="V51">
        <v>1</v>
      </c>
      <c r="W51">
        <v>0</v>
      </c>
      <c r="X51">
        <v>0</v>
      </c>
      <c r="Y51">
        <v>0</v>
      </c>
      <c r="Z51">
        <v>0</v>
      </c>
      <c r="AA51">
        <v>0</v>
      </c>
      <c r="AB51" t="s">
        <v>96</v>
      </c>
      <c r="AC51" t="s">
        <v>142</v>
      </c>
      <c r="AG51" t="s">
        <v>795</v>
      </c>
    </row>
    <row r="53" spans="1:33" x14ac:dyDescent="0.25">
      <c r="F53">
        <f>AVERAGE(F2:F36)</f>
        <v>7688128</v>
      </c>
    </row>
    <row r="55" spans="1:33" x14ac:dyDescent="0.25">
      <c r="AD55" t="s">
        <v>843</v>
      </c>
    </row>
    <row r="56" spans="1:33" x14ac:dyDescent="0.25">
      <c r="AD56" t="s">
        <v>844</v>
      </c>
    </row>
    <row r="57" spans="1:33" x14ac:dyDescent="0.25">
      <c r="AD57" t="s">
        <v>845</v>
      </c>
    </row>
    <row r="58" spans="1:33" x14ac:dyDescent="0.25">
      <c r="AD58" t="s">
        <v>846</v>
      </c>
    </row>
    <row r="59" spans="1:33" x14ac:dyDescent="0.25">
      <c r="AD59" t="s">
        <v>847</v>
      </c>
    </row>
  </sheetData>
  <autoFilter ref="A1:AG51" xr:uid="{8C6A624F-7BBB-472E-A59F-E8163CEE4DC8}">
    <filterColumn colId="7">
      <filters>
        <filter val="1"/>
      </filters>
    </filterColumn>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C2F05-E3C1-B54B-99B6-67A73EFB4157}">
  <dimension ref="A1:E21"/>
  <sheetViews>
    <sheetView tabSelected="1" topLeftCell="A4" zoomScale="60" zoomScaleNormal="60" workbookViewId="0">
      <selection activeCell="A15" sqref="A15"/>
    </sheetView>
  </sheetViews>
  <sheetFormatPr baseColWidth="10" defaultRowHeight="12.5" x14ac:dyDescent="0.25"/>
  <cols>
    <col min="1" max="1" width="25.36328125" style="3" customWidth="1"/>
    <col min="2" max="2" width="37.36328125" style="3" customWidth="1"/>
    <col min="3" max="3" width="33.6328125" style="3" customWidth="1"/>
    <col min="4" max="4" width="35.453125" style="3" customWidth="1"/>
    <col min="5" max="5" width="35.6328125" style="3" customWidth="1"/>
  </cols>
  <sheetData>
    <row r="1" spans="1:5" ht="13" x14ac:dyDescent="0.3">
      <c r="A1" s="6" t="s">
        <v>29</v>
      </c>
      <c r="B1" s="6" t="s">
        <v>30</v>
      </c>
      <c r="C1" s="6" t="s">
        <v>31</v>
      </c>
      <c r="D1" s="6" t="s">
        <v>34</v>
      </c>
      <c r="E1" s="6" t="s">
        <v>56</v>
      </c>
    </row>
    <row r="2" spans="1:5" ht="100" x14ac:dyDescent="0.25">
      <c r="A2" s="3" t="s">
        <v>28</v>
      </c>
      <c r="B2" s="4" t="s">
        <v>32</v>
      </c>
      <c r="C2" s="3" t="s">
        <v>33</v>
      </c>
      <c r="D2" s="3" t="s">
        <v>35</v>
      </c>
      <c r="E2" s="4" t="s">
        <v>57</v>
      </c>
    </row>
    <row r="3" spans="1:5" ht="62.5" x14ac:dyDescent="0.25">
      <c r="A3" s="3" t="s">
        <v>36</v>
      </c>
      <c r="B3" s="4" t="s">
        <v>41</v>
      </c>
      <c r="C3" s="4" t="s">
        <v>50</v>
      </c>
      <c r="D3" s="4" t="s">
        <v>51</v>
      </c>
      <c r="E3" s="4" t="s">
        <v>58</v>
      </c>
    </row>
    <row r="4" spans="1:5" ht="72.5" x14ac:dyDescent="0.35">
      <c r="A4" s="4" t="s">
        <v>37</v>
      </c>
      <c r="B4" s="5" t="s">
        <v>45</v>
      </c>
      <c r="C4" s="4" t="s">
        <v>49</v>
      </c>
      <c r="D4" s="4" t="s">
        <v>52</v>
      </c>
      <c r="E4" s="4" t="s">
        <v>59</v>
      </c>
    </row>
    <row r="5" spans="1:5" ht="76" x14ac:dyDescent="0.35">
      <c r="A5" s="4" t="s">
        <v>38</v>
      </c>
      <c r="B5" s="5" t="s">
        <v>44</v>
      </c>
      <c r="C5" s="4" t="s">
        <v>48</v>
      </c>
      <c r="D5" s="4" t="s">
        <v>53</v>
      </c>
      <c r="E5" s="4" t="s">
        <v>60</v>
      </c>
    </row>
    <row r="6" spans="1:5" ht="62.5" x14ac:dyDescent="0.25">
      <c r="A6" s="4" t="s">
        <v>39</v>
      </c>
      <c r="B6" s="4" t="s">
        <v>43</v>
      </c>
      <c r="C6" s="4" t="s">
        <v>47</v>
      </c>
      <c r="D6" s="4" t="s">
        <v>54</v>
      </c>
      <c r="E6" s="4" t="s">
        <v>61</v>
      </c>
    </row>
    <row r="7" spans="1:5" ht="75" x14ac:dyDescent="0.25">
      <c r="A7" s="4" t="s">
        <v>40</v>
      </c>
      <c r="B7" s="4" t="s">
        <v>42</v>
      </c>
      <c r="C7" s="4" t="s">
        <v>46</v>
      </c>
      <c r="D7" s="4" t="s">
        <v>55</v>
      </c>
      <c r="E7" s="4" t="s">
        <v>62</v>
      </c>
    </row>
    <row r="12" spans="1:5" ht="13" x14ac:dyDescent="0.3">
      <c r="B12" s="6" t="s">
        <v>64</v>
      </c>
      <c r="C12" s="6" t="s">
        <v>65</v>
      </c>
    </row>
    <row r="13" spans="1:5" ht="138" x14ac:dyDescent="0.3">
      <c r="A13" s="6" t="s">
        <v>63</v>
      </c>
      <c r="B13" s="4" t="s">
        <v>66</v>
      </c>
      <c r="C13" s="4" t="s">
        <v>67</v>
      </c>
    </row>
    <row r="14" spans="1:5" ht="29" customHeight="1" x14ac:dyDescent="0.25"/>
    <row r="15" spans="1:5" ht="125.5" x14ac:dyDescent="0.3">
      <c r="A15" s="6" t="s">
        <v>71</v>
      </c>
      <c r="B15" s="4" t="s">
        <v>70</v>
      </c>
      <c r="C15" s="4" t="s">
        <v>866</v>
      </c>
      <c r="D15" s="4" t="s">
        <v>84</v>
      </c>
    </row>
    <row r="17" spans="3:5" ht="13" x14ac:dyDescent="0.3">
      <c r="C17" s="10" t="s">
        <v>72</v>
      </c>
      <c r="D17" s="10" t="s">
        <v>73</v>
      </c>
      <c r="E17" s="10" t="s">
        <v>74</v>
      </c>
    </row>
    <row r="18" spans="3:5" ht="13" x14ac:dyDescent="0.3">
      <c r="C18" s="10" t="s">
        <v>75</v>
      </c>
      <c r="D18" s="8">
        <v>0.06</v>
      </c>
      <c r="E18" s="8">
        <v>0.1</v>
      </c>
    </row>
    <row r="19" spans="3:5" ht="13" x14ac:dyDescent="0.3">
      <c r="C19" s="10" t="s">
        <v>76</v>
      </c>
      <c r="D19" s="7" t="s">
        <v>77</v>
      </c>
      <c r="E19" s="7" t="s">
        <v>78</v>
      </c>
    </row>
    <row r="20" spans="3:5" ht="13" x14ac:dyDescent="0.3">
      <c r="C20" s="10" t="s">
        <v>79</v>
      </c>
      <c r="D20" s="7" t="s">
        <v>80</v>
      </c>
      <c r="E20" s="7" t="s">
        <v>81</v>
      </c>
    </row>
    <row r="21" spans="3:5" ht="13" x14ac:dyDescent="0.3">
      <c r="C21" s="10" t="s">
        <v>82</v>
      </c>
      <c r="D21" s="7" t="s">
        <v>83</v>
      </c>
      <c r="E21" s="9">
        <v>4.4999999999999998E-2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7872-69A9-4933-B4DB-9F3C797A8C00}">
  <sheetPr filterMode="1"/>
  <dimension ref="A1:AY60"/>
  <sheetViews>
    <sheetView topLeftCell="AK1" zoomScale="70" zoomScaleNormal="70" workbookViewId="0">
      <selection activeCell="I44" sqref="I44"/>
    </sheetView>
  </sheetViews>
  <sheetFormatPr baseColWidth="10" defaultRowHeight="12.5" x14ac:dyDescent="0.25"/>
  <cols>
    <col min="1" max="1" width="15.36328125" customWidth="1"/>
    <col min="2" max="2" width="14.36328125" customWidth="1"/>
    <col min="3" max="3" width="14.54296875" customWidth="1"/>
    <col min="4" max="6" width="20.54296875" customWidth="1"/>
    <col min="7" max="7" width="19.1796875" customWidth="1"/>
    <col min="8" max="8" width="14" customWidth="1"/>
    <col min="9" max="9" width="17.7265625" customWidth="1"/>
    <col min="10" max="10" width="16.7265625" customWidth="1"/>
    <col min="11" max="11" width="18" customWidth="1"/>
    <col min="12" max="12" width="17.90625" customWidth="1"/>
    <col min="13" max="13" width="19.453125" customWidth="1"/>
    <col min="14" max="14" width="17.36328125" customWidth="1"/>
    <col min="15" max="15" width="21.90625" customWidth="1"/>
    <col min="16" max="16" width="19.81640625" customWidth="1"/>
    <col min="17" max="17" width="18.6328125" customWidth="1"/>
    <col min="18" max="18" width="25.81640625" customWidth="1"/>
    <col min="19" max="19" width="17.1796875" customWidth="1"/>
    <col min="20" max="20" width="19.453125" customWidth="1"/>
    <col min="21" max="21" width="17.54296875" customWidth="1"/>
    <col min="22" max="22" width="27.1796875" customWidth="1"/>
    <col min="23" max="23" width="17.7265625" customWidth="1"/>
    <col min="24" max="24" width="11.36328125" customWidth="1"/>
    <col min="25" max="25" width="10.90625" customWidth="1"/>
    <col min="30" max="30" width="17.90625" customWidth="1"/>
    <col min="33" max="33" width="20.81640625" customWidth="1"/>
    <col min="34" max="34" width="13.08984375" customWidth="1"/>
    <col min="35" max="35" width="35.26953125" customWidth="1"/>
  </cols>
  <sheetData>
    <row r="1" spans="1:51" ht="13" x14ac:dyDescent="0.3">
      <c r="A1" s="16" t="s">
        <v>0</v>
      </c>
      <c r="B1" s="16" t="s">
        <v>1</v>
      </c>
      <c r="C1" s="15" t="s">
        <v>14</v>
      </c>
      <c r="D1" s="56" t="s">
        <v>874</v>
      </c>
      <c r="E1" s="15" t="s">
        <v>2</v>
      </c>
      <c r="F1" s="57" t="s">
        <v>872</v>
      </c>
      <c r="G1" s="15" t="s">
        <v>3</v>
      </c>
      <c r="H1" s="15" t="s">
        <v>4</v>
      </c>
      <c r="I1" s="15" t="s">
        <v>5</v>
      </c>
      <c r="J1" s="15" t="s">
        <v>18</v>
      </c>
      <c r="K1" s="15" t="s">
        <v>15</v>
      </c>
      <c r="L1" s="15" t="s">
        <v>6</v>
      </c>
      <c r="M1" s="15" t="s">
        <v>7</v>
      </c>
      <c r="N1" s="15" t="s">
        <v>8</v>
      </c>
      <c r="O1" s="15" t="s">
        <v>9</v>
      </c>
      <c r="P1" s="15" t="s">
        <v>10</v>
      </c>
      <c r="Q1" s="15" t="s">
        <v>11</v>
      </c>
      <c r="R1" s="15" t="s">
        <v>19</v>
      </c>
      <c r="S1" s="15" t="s">
        <v>20</v>
      </c>
      <c r="T1" s="15" t="s">
        <v>12</v>
      </c>
      <c r="U1" s="15" t="s">
        <v>16</v>
      </c>
      <c r="V1" s="15" t="s">
        <v>17</v>
      </c>
      <c r="W1" s="15" t="s">
        <v>21</v>
      </c>
      <c r="X1" s="15" t="s">
        <v>22</v>
      </c>
      <c r="Y1" s="15" t="s">
        <v>23</v>
      </c>
      <c r="Z1" s="15" t="s">
        <v>24</v>
      </c>
      <c r="AA1" s="15" t="s">
        <v>25</v>
      </c>
      <c r="AB1" s="15" t="s">
        <v>26</v>
      </c>
      <c r="AC1" s="15" t="s">
        <v>27</v>
      </c>
      <c r="AD1" s="15" t="s">
        <v>68</v>
      </c>
      <c r="AE1" s="58" t="s">
        <v>118</v>
      </c>
      <c r="AF1" s="58"/>
      <c r="AG1" s="14" t="s">
        <v>120</v>
      </c>
      <c r="AH1" s="15" t="s">
        <v>121</v>
      </c>
      <c r="AI1" s="15" t="s">
        <v>192</v>
      </c>
      <c r="AJ1" s="15" t="s">
        <v>13</v>
      </c>
      <c r="AY1" t="s">
        <v>868</v>
      </c>
    </row>
    <row r="2" spans="1:51" hidden="1" x14ac:dyDescent="0.25">
      <c r="A2" s="21">
        <v>43858</v>
      </c>
      <c r="B2" s="21">
        <v>44195</v>
      </c>
      <c r="C2">
        <v>3</v>
      </c>
      <c r="D2" s="54">
        <f>E2/$AG$2</f>
        <v>0.11484944989060103</v>
      </c>
      <c r="E2">
        <v>590</v>
      </c>
      <c r="F2" s="54">
        <f>G2/$AH$2</f>
        <v>1.2293735915244273</v>
      </c>
      <c r="G2" s="11">
        <v>113491</v>
      </c>
      <c r="H2" s="49">
        <v>2090964</v>
      </c>
      <c r="I2">
        <v>1</v>
      </c>
      <c r="J2">
        <v>0</v>
      </c>
      <c r="K2">
        <v>0</v>
      </c>
      <c r="L2">
        <v>0</v>
      </c>
      <c r="M2">
        <v>1</v>
      </c>
      <c r="N2">
        <v>1</v>
      </c>
      <c r="O2">
        <v>0</v>
      </c>
      <c r="P2">
        <v>0</v>
      </c>
      <c r="Q2">
        <v>0</v>
      </c>
      <c r="R2">
        <v>1</v>
      </c>
      <c r="S2">
        <v>0</v>
      </c>
      <c r="T2">
        <v>0</v>
      </c>
      <c r="U2">
        <v>0</v>
      </c>
      <c r="V2" s="13" t="s">
        <v>193</v>
      </c>
      <c r="W2" s="13">
        <v>1</v>
      </c>
      <c r="X2" s="13">
        <v>1</v>
      </c>
      <c r="Y2" s="13">
        <v>0</v>
      </c>
      <c r="Z2" s="13">
        <v>0</v>
      </c>
      <c r="AA2" s="13">
        <v>1</v>
      </c>
      <c r="AB2" s="13">
        <v>0</v>
      </c>
      <c r="AC2" s="13">
        <v>0</v>
      </c>
      <c r="AD2" s="13" t="s">
        <v>87</v>
      </c>
      <c r="AE2" s="13" t="s">
        <v>179</v>
      </c>
      <c r="AG2" s="18">
        <f>AVERAGE(E2:E51)</f>
        <v>5137.16</v>
      </c>
      <c r="AH2" s="19">
        <f>AVERAGE(G2:G51)</f>
        <v>92316.12</v>
      </c>
      <c r="AI2" s="26">
        <f>(AG2+AH2)/2800000</f>
        <v>3.4804742857142856E-2</v>
      </c>
      <c r="AJ2" s="13" t="s">
        <v>194</v>
      </c>
    </row>
    <row r="3" spans="1:51" x14ac:dyDescent="0.25">
      <c r="A3" s="21">
        <v>43858</v>
      </c>
      <c r="B3" s="21">
        <v>44194</v>
      </c>
      <c r="C3">
        <v>2</v>
      </c>
      <c r="D3" s="54">
        <f t="shared" ref="D3:D51" si="0">E3/$AG$2</f>
        <v>5.3726183338654046E-2</v>
      </c>
      <c r="E3">
        <v>276</v>
      </c>
      <c r="F3" s="54">
        <f t="shared" ref="F3:F51" si="1">G3/$AH$2</f>
        <v>0.74266552797062968</v>
      </c>
      <c r="G3" s="11">
        <v>68560</v>
      </c>
      <c r="I3">
        <v>1</v>
      </c>
      <c r="J3">
        <v>1</v>
      </c>
      <c r="K3">
        <v>1</v>
      </c>
      <c r="L3">
        <v>0</v>
      </c>
      <c r="M3">
        <v>1</v>
      </c>
      <c r="N3">
        <v>1</v>
      </c>
      <c r="O3">
        <v>0</v>
      </c>
      <c r="P3">
        <v>0</v>
      </c>
      <c r="Q3">
        <v>0</v>
      </c>
      <c r="R3">
        <v>0</v>
      </c>
      <c r="S3">
        <v>0</v>
      </c>
      <c r="T3">
        <v>0</v>
      </c>
      <c r="U3">
        <v>2</v>
      </c>
      <c r="V3" s="13" t="s">
        <v>106</v>
      </c>
      <c r="W3" s="13">
        <v>1</v>
      </c>
      <c r="X3" s="13">
        <v>1</v>
      </c>
      <c r="Y3" s="13">
        <v>0</v>
      </c>
      <c r="Z3" s="13">
        <v>0</v>
      </c>
      <c r="AA3" s="13">
        <v>0</v>
      </c>
      <c r="AB3" s="13">
        <v>0</v>
      </c>
      <c r="AC3" s="13">
        <v>0</v>
      </c>
      <c r="AD3" s="13" t="s">
        <v>87</v>
      </c>
      <c r="AE3" s="13" t="s">
        <v>88</v>
      </c>
      <c r="AI3" s="20">
        <f>(AG2+AH2)/2800000</f>
        <v>3.4804742857142856E-2</v>
      </c>
      <c r="AJ3" s="13" t="s">
        <v>195</v>
      </c>
    </row>
    <row r="4" spans="1:51" hidden="1" x14ac:dyDescent="0.25">
      <c r="A4" s="21">
        <v>43858</v>
      </c>
      <c r="B4" s="21">
        <v>44193</v>
      </c>
      <c r="C4">
        <v>3</v>
      </c>
      <c r="D4" s="54">
        <f t="shared" si="0"/>
        <v>7.8253353993256974E-2</v>
      </c>
      <c r="E4">
        <v>402</v>
      </c>
      <c r="F4" s="54">
        <f t="shared" si="1"/>
        <v>0.72559375329032461</v>
      </c>
      <c r="G4" s="11">
        <v>66984</v>
      </c>
      <c r="H4" s="13">
        <v>1178559</v>
      </c>
      <c r="I4">
        <v>1</v>
      </c>
      <c r="J4">
        <v>0</v>
      </c>
      <c r="K4">
        <v>1</v>
      </c>
      <c r="L4">
        <v>0</v>
      </c>
      <c r="M4">
        <v>1</v>
      </c>
      <c r="N4">
        <v>1</v>
      </c>
      <c r="O4">
        <v>0</v>
      </c>
      <c r="P4">
        <v>0</v>
      </c>
      <c r="Q4">
        <v>0</v>
      </c>
      <c r="R4">
        <v>0</v>
      </c>
      <c r="S4">
        <v>0</v>
      </c>
      <c r="T4">
        <v>0</v>
      </c>
      <c r="U4">
        <v>2</v>
      </c>
      <c r="V4" s="13" t="s">
        <v>115</v>
      </c>
      <c r="W4" s="13">
        <v>1</v>
      </c>
      <c r="X4" s="13">
        <v>0</v>
      </c>
      <c r="Y4">
        <v>1</v>
      </c>
      <c r="Z4">
        <v>0</v>
      </c>
      <c r="AA4">
        <v>0</v>
      </c>
      <c r="AB4">
        <v>0</v>
      </c>
      <c r="AC4">
        <v>0</v>
      </c>
      <c r="AD4" s="13" t="s">
        <v>87</v>
      </c>
      <c r="AE4" s="13" t="s">
        <v>117</v>
      </c>
      <c r="AJ4" s="13" t="s">
        <v>204</v>
      </c>
    </row>
    <row r="5" spans="1:51" hidden="1" x14ac:dyDescent="0.25">
      <c r="A5" s="21">
        <v>43858</v>
      </c>
      <c r="B5" s="21">
        <v>44192</v>
      </c>
      <c r="C5">
        <v>2</v>
      </c>
      <c r="D5" s="54">
        <f t="shared" si="0"/>
        <v>5.7230064860740178E-2</v>
      </c>
      <c r="E5">
        <v>294</v>
      </c>
      <c r="F5" s="54">
        <f t="shared" si="1"/>
        <v>0.89156693327232561</v>
      </c>
      <c r="G5" s="11">
        <v>82306</v>
      </c>
      <c r="I5">
        <v>1</v>
      </c>
      <c r="J5">
        <v>0</v>
      </c>
      <c r="K5">
        <v>0</v>
      </c>
      <c r="L5">
        <v>0</v>
      </c>
      <c r="M5">
        <v>0</v>
      </c>
      <c r="N5">
        <v>1</v>
      </c>
      <c r="O5">
        <v>0</v>
      </c>
      <c r="P5">
        <v>0</v>
      </c>
      <c r="Q5">
        <v>0</v>
      </c>
      <c r="R5">
        <v>0</v>
      </c>
      <c r="S5">
        <v>0</v>
      </c>
      <c r="T5">
        <v>0</v>
      </c>
      <c r="U5">
        <v>0</v>
      </c>
      <c r="V5" s="13" t="s">
        <v>196</v>
      </c>
      <c r="W5" s="13">
        <v>1</v>
      </c>
      <c r="X5" s="13">
        <v>1</v>
      </c>
      <c r="Y5" s="13">
        <v>0</v>
      </c>
      <c r="Z5" s="13">
        <v>0</v>
      </c>
      <c r="AA5" s="13">
        <v>0</v>
      </c>
      <c r="AB5" s="13">
        <v>0</v>
      </c>
      <c r="AC5" s="13">
        <v>1</v>
      </c>
      <c r="AD5" s="13" t="s">
        <v>87</v>
      </c>
      <c r="AE5" s="13" t="s">
        <v>111</v>
      </c>
      <c r="AI5" t="s">
        <v>852</v>
      </c>
      <c r="AJ5" s="13" t="s">
        <v>197</v>
      </c>
    </row>
    <row r="6" spans="1:51" hidden="1" x14ac:dyDescent="0.25">
      <c r="A6" s="21">
        <v>43858</v>
      </c>
      <c r="B6" s="21">
        <v>44190</v>
      </c>
      <c r="C6">
        <v>2</v>
      </c>
      <c r="D6" s="54">
        <f t="shared" si="0"/>
        <v>4.8665021140085182E-2</v>
      </c>
      <c r="E6">
        <v>250</v>
      </c>
      <c r="F6" s="54">
        <f t="shared" si="1"/>
        <v>0.84619024283082955</v>
      </c>
      <c r="G6" s="11">
        <v>78117</v>
      </c>
      <c r="I6">
        <v>1</v>
      </c>
      <c r="J6">
        <v>0</v>
      </c>
      <c r="K6">
        <v>0</v>
      </c>
      <c r="L6">
        <v>0</v>
      </c>
      <c r="M6">
        <v>1</v>
      </c>
      <c r="N6">
        <v>0</v>
      </c>
      <c r="O6">
        <v>0</v>
      </c>
      <c r="P6">
        <v>0</v>
      </c>
      <c r="Q6">
        <v>0</v>
      </c>
      <c r="R6">
        <v>0</v>
      </c>
      <c r="S6">
        <v>0</v>
      </c>
      <c r="T6">
        <v>0</v>
      </c>
      <c r="U6">
        <v>0</v>
      </c>
      <c r="V6" s="13" t="s">
        <v>198</v>
      </c>
      <c r="X6" s="13">
        <v>1</v>
      </c>
      <c r="Y6" s="13">
        <v>0</v>
      </c>
      <c r="Z6" s="13">
        <v>0</v>
      </c>
      <c r="AA6" s="13">
        <v>0</v>
      </c>
      <c r="AB6" s="13">
        <v>0</v>
      </c>
      <c r="AC6" s="13">
        <v>0</v>
      </c>
      <c r="AD6" s="13" t="s">
        <v>87</v>
      </c>
      <c r="AE6" s="13" t="s">
        <v>88</v>
      </c>
      <c r="AJ6" s="13" t="s">
        <v>199</v>
      </c>
    </row>
    <row r="7" spans="1:51" hidden="1" x14ac:dyDescent="0.25">
      <c r="A7" s="21">
        <v>43858</v>
      </c>
      <c r="B7" s="21">
        <v>44189</v>
      </c>
      <c r="C7">
        <v>2</v>
      </c>
      <c r="D7" s="54">
        <f t="shared" si="0"/>
        <v>8.5455777121989582E-2</v>
      </c>
      <c r="E7">
        <v>439</v>
      </c>
      <c r="F7" s="54">
        <f t="shared" si="1"/>
        <v>1.1621372302042157</v>
      </c>
      <c r="G7" s="11">
        <v>107284</v>
      </c>
      <c r="I7">
        <v>0</v>
      </c>
      <c r="J7">
        <v>0</v>
      </c>
      <c r="K7">
        <v>0</v>
      </c>
      <c r="L7">
        <v>0</v>
      </c>
      <c r="M7">
        <v>0</v>
      </c>
      <c r="N7">
        <v>0</v>
      </c>
      <c r="O7">
        <v>0</v>
      </c>
      <c r="P7">
        <v>0</v>
      </c>
      <c r="Q7">
        <v>0</v>
      </c>
      <c r="R7">
        <v>0</v>
      </c>
      <c r="S7">
        <v>1</v>
      </c>
      <c r="T7">
        <v>0</v>
      </c>
      <c r="U7">
        <v>0</v>
      </c>
      <c r="X7" s="13">
        <v>0</v>
      </c>
      <c r="Y7" s="13">
        <v>1</v>
      </c>
      <c r="Z7" s="13">
        <v>0</v>
      </c>
      <c r="AA7" s="13">
        <v>0</v>
      </c>
      <c r="AB7" s="13">
        <v>0</v>
      </c>
      <c r="AC7" s="13">
        <v>0</v>
      </c>
      <c r="AJ7" s="13" t="s">
        <v>200</v>
      </c>
    </row>
    <row r="8" spans="1:51" hidden="1" x14ac:dyDescent="0.25">
      <c r="A8" s="21">
        <v>43858</v>
      </c>
      <c r="B8" s="21">
        <v>44188</v>
      </c>
      <c r="C8">
        <v>1</v>
      </c>
      <c r="D8" s="54">
        <f t="shared" si="0"/>
        <v>0.12029993225829058</v>
      </c>
      <c r="E8">
        <v>618</v>
      </c>
      <c r="F8" s="54">
        <f t="shared" si="1"/>
        <v>1.5962542619858808</v>
      </c>
      <c r="G8" s="11">
        <v>147360</v>
      </c>
      <c r="I8">
        <v>0</v>
      </c>
      <c r="J8">
        <v>0</v>
      </c>
      <c r="K8">
        <v>0</v>
      </c>
      <c r="L8">
        <v>0</v>
      </c>
      <c r="M8">
        <v>0</v>
      </c>
      <c r="N8">
        <v>0</v>
      </c>
      <c r="O8">
        <v>0</v>
      </c>
      <c r="P8">
        <v>0</v>
      </c>
      <c r="Q8">
        <v>0</v>
      </c>
      <c r="R8">
        <v>0</v>
      </c>
      <c r="S8">
        <v>1</v>
      </c>
      <c r="T8">
        <v>0</v>
      </c>
      <c r="U8">
        <v>0</v>
      </c>
      <c r="X8" s="13">
        <v>0</v>
      </c>
      <c r="Y8" s="13">
        <v>1</v>
      </c>
      <c r="Z8" s="13">
        <v>0</v>
      </c>
      <c r="AA8" s="13">
        <v>0</v>
      </c>
      <c r="AB8" s="13">
        <v>1</v>
      </c>
      <c r="AC8" s="13">
        <v>0</v>
      </c>
      <c r="AJ8" s="13" t="s">
        <v>201</v>
      </c>
    </row>
    <row r="9" spans="1:51" x14ac:dyDescent="0.25">
      <c r="A9" s="21">
        <v>43858</v>
      </c>
      <c r="B9" s="21">
        <v>44187</v>
      </c>
      <c r="C9">
        <v>3</v>
      </c>
      <c r="D9" s="54">
        <f t="shared" si="0"/>
        <v>6.3459187566671085E-2</v>
      </c>
      <c r="E9">
        <v>326</v>
      </c>
      <c r="F9" s="54">
        <f t="shared" si="1"/>
        <v>0.91663297807576838</v>
      </c>
      <c r="G9" s="11">
        <v>84620</v>
      </c>
      <c r="H9" s="13">
        <v>1254541</v>
      </c>
      <c r="I9" s="13">
        <v>1</v>
      </c>
      <c r="J9" s="13">
        <v>1</v>
      </c>
      <c r="K9" s="13">
        <v>1</v>
      </c>
      <c r="L9" s="13">
        <v>0</v>
      </c>
      <c r="M9" s="13">
        <v>1</v>
      </c>
      <c r="N9" s="13">
        <v>1</v>
      </c>
      <c r="O9" s="13">
        <v>0</v>
      </c>
      <c r="P9" s="13">
        <v>1</v>
      </c>
      <c r="Q9" s="13">
        <v>0</v>
      </c>
      <c r="R9" s="13">
        <v>1</v>
      </c>
      <c r="S9" s="13">
        <v>0</v>
      </c>
      <c r="T9" s="13">
        <v>0</v>
      </c>
      <c r="U9" s="13">
        <v>1</v>
      </c>
      <c r="V9" s="13" t="s">
        <v>202</v>
      </c>
      <c r="W9" s="13">
        <v>1</v>
      </c>
      <c r="X9" s="13">
        <v>1</v>
      </c>
      <c r="Y9" s="13">
        <v>0</v>
      </c>
      <c r="Z9" s="13">
        <v>0</v>
      </c>
      <c r="AA9" s="13">
        <v>0</v>
      </c>
      <c r="AB9" s="13">
        <v>0</v>
      </c>
      <c r="AC9" s="13">
        <v>0</v>
      </c>
      <c r="AD9" s="13" t="s">
        <v>87</v>
      </c>
      <c r="AE9" s="13" t="s">
        <v>203</v>
      </c>
      <c r="AJ9" s="13" t="s">
        <v>205</v>
      </c>
    </row>
    <row r="10" spans="1:51" ht="12.5" hidden="1" customHeight="1" x14ac:dyDescent="0.25">
      <c r="A10" s="21">
        <v>43858</v>
      </c>
      <c r="B10" s="21">
        <v>44186</v>
      </c>
      <c r="C10">
        <v>2</v>
      </c>
      <c r="D10" s="54">
        <f t="shared" si="0"/>
        <v>0.10141790405593752</v>
      </c>
      <c r="E10">
        <v>521</v>
      </c>
      <c r="F10" s="54">
        <f t="shared" si="1"/>
        <v>0.96151138067761088</v>
      </c>
      <c r="G10" s="11">
        <v>88763</v>
      </c>
      <c r="I10" s="13">
        <v>1</v>
      </c>
      <c r="J10" s="13">
        <v>0</v>
      </c>
      <c r="K10" s="13">
        <v>0</v>
      </c>
      <c r="L10" s="13">
        <v>0</v>
      </c>
      <c r="M10" s="13">
        <v>0</v>
      </c>
      <c r="N10" s="13">
        <v>0</v>
      </c>
      <c r="O10" s="13">
        <v>0</v>
      </c>
      <c r="P10" s="13">
        <v>0</v>
      </c>
      <c r="Q10" s="13">
        <v>0</v>
      </c>
      <c r="R10" s="13">
        <v>1</v>
      </c>
      <c r="S10" s="13">
        <v>0</v>
      </c>
      <c r="T10" s="13">
        <v>0</v>
      </c>
      <c r="U10" s="13">
        <v>0</v>
      </c>
      <c r="X10" s="13">
        <v>1</v>
      </c>
      <c r="Y10" s="13">
        <v>0</v>
      </c>
      <c r="Z10" s="13">
        <v>0</v>
      </c>
      <c r="AA10" s="13">
        <v>1</v>
      </c>
      <c r="AB10" s="13">
        <v>0</v>
      </c>
      <c r="AC10" s="13">
        <v>0</v>
      </c>
      <c r="AJ10" s="13" t="s">
        <v>206</v>
      </c>
    </row>
    <row r="11" spans="1:51" ht="12.5" hidden="1" customHeight="1" x14ac:dyDescent="0.25">
      <c r="A11" s="21">
        <v>43858</v>
      </c>
      <c r="B11" s="23">
        <v>44185</v>
      </c>
      <c r="C11">
        <v>3</v>
      </c>
      <c r="D11" s="54">
        <f t="shared" si="0"/>
        <v>0.1041431452397823</v>
      </c>
      <c r="E11">
        <v>535</v>
      </c>
      <c r="F11" s="54">
        <f t="shared" si="1"/>
        <v>1.407381506068496</v>
      </c>
      <c r="G11" s="11">
        <v>129924</v>
      </c>
      <c r="H11" s="13">
        <v>1567896</v>
      </c>
      <c r="I11" s="13">
        <v>0</v>
      </c>
      <c r="J11" s="13">
        <v>0</v>
      </c>
      <c r="K11" s="13">
        <v>0</v>
      </c>
      <c r="L11" s="13">
        <v>0</v>
      </c>
      <c r="M11" s="13">
        <v>0</v>
      </c>
      <c r="N11" s="13">
        <v>0</v>
      </c>
      <c r="O11" s="13">
        <v>0</v>
      </c>
      <c r="P11" s="13">
        <v>0</v>
      </c>
      <c r="Q11" s="13">
        <v>0</v>
      </c>
      <c r="R11" s="13">
        <v>0</v>
      </c>
      <c r="S11" s="13">
        <v>0</v>
      </c>
      <c r="T11" s="13">
        <v>0</v>
      </c>
      <c r="U11" s="13">
        <v>0</v>
      </c>
      <c r="X11" s="13">
        <v>1</v>
      </c>
      <c r="Y11" s="13">
        <v>0</v>
      </c>
      <c r="Z11" s="13">
        <v>0</v>
      </c>
      <c r="AA11" s="13">
        <v>0</v>
      </c>
      <c r="AB11" s="13">
        <v>0</v>
      </c>
      <c r="AC11" s="13">
        <v>0</v>
      </c>
      <c r="AJ11" s="13" t="s">
        <v>207</v>
      </c>
    </row>
    <row r="12" spans="1:51" ht="12.5" hidden="1" customHeight="1" x14ac:dyDescent="0.25">
      <c r="A12" s="21">
        <v>43859</v>
      </c>
      <c r="B12" s="21">
        <v>44184</v>
      </c>
      <c r="C12">
        <v>2</v>
      </c>
      <c r="D12" s="54">
        <f t="shared" si="0"/>
        <v>6.7936369511558917E-2</v>
      </c>
      <c r="E12">
        <v>349</v>
      </c>
      <c r="F12" s="54">
        <f t="shared" si="1"/>
        <v>1.1675209053413425</v>
      </c>
      <c r="G12" s="11">
        <v>107781</v>
      </c>
      <c r="I12" s="13">
        <v>0</v>
      </c>
      <c r="J12" s="13">
        <v>0</v>
      </c>
      <c r="K12" s="13">
        <v>0</v>
      </c>
      <c r="L12" s="13">
        <v>0</v>
      </c>
      <c r="M12" s="13">
        <v>0</v>
      </c>
      <c r="N12" s="13">
        <v>0</v>
      </c>
      <c r="O12" s="13">
        <v>0</v>
      </c>
      <c r="P12" s="13">
        <v>0</v>
      </c>
      <c r="Q12" s="13">
        <v>0</v>
      </c>
      <c r="R12" s="13">
        <v>1</v>
      </c>
      <c r="S12" s="13">
        <v>0</v>
      </c>
      <c r="T12" s="13">
        <v>1</v>
      </c>
      <c r="U12" s="13">
        <v>0</v>
      </c>
      <c r="X12" s="13">
        <v>1</v>
      </c>
      <c r="Y12" s="13">
        <v>0</v>
      </c>
      <c r="Z12" s="13">
        <v>0</v>
      </c>
      <c r="AA12" s="13">
        <v>0</v>
      </c>
      <c r="AB12" s="13">
        <v>1</v>
      </c>
      <c r="AC12" s="13">
        <v>0</v>
      </c>
      <c r="AJ12" s="13" t="s">
        <v>268</v>
      </c>
    </row>
    <row r="13" spans="1:51" ht="12.5" hidden="1" customHeight="1" x14ac:dyDescent="0.25">
      <c r="A13" s="21">
        <v>43859</v>
      </c>
      <c r="B13" s="21">
        <v>44184</v>
      </c>
      <c r="C13">
        <v>3</v>
      </c>
      <c r="D13" s="54">
        <f t="shared" si="0"/>
        <v>0.19076688286913393</v>
      </c>
      <c r="E13">
        <v>980</v>
      </c>
      <c r="F13" s="54">
        <f t="shared" si="1"/>
        <v>0.92160502412796386</v>
      </c>
      <c r="G13" s="11">
        <v>85079</v>
      </c>
      <c r="H13">
        <v>761982</v>
      </c>
      <c r="I13" s="13">
        <v>1</v>
      </c>
      <c r="J13" s="13">
        <v>0</v>
      </c>
      <c r="K13" s="13">
        <v>0</v>
      </c>
      <c r="L13" s="13">
        <v>0</v>
      </c>
      <c r="M13" s="13">
        <v>0</v>
      </c>
      <c r="N13" s="13">
        <v>1</v>
      </c>
      <c r="O13" s="13">
        <v>0</v>
      </c>
      <c r="P13" s="13">
        <v>0</v>
      </c>
      <c r="Q13" s="13">
        <v>0</v>
      </c>
      <c r="R13" s="13">
        <v>0</v>
      </c>
      <c r="S13" s="13">
        <v>1</v>
      </c>
      <c r="T13" s="13">
        <v>0</v>
      </c>
      <c r="U13" s="13">
        <v>2</v>
      </c>
      <c r="V13" t="s">
        <v>208</v>
      </c>
      <c r="W13">
        <v>1</v>
      </c>
      <c r="X13" s="13">
        <v>0</v>
      </c>
      <c r="Y13" s="13">
        <v>1</v>
      </c>
      <c r="Z13" s="13">
        <v>0</v>
      </c>
      <c r="AA13" s="13">
        <v>1</v>
      </c>
      <c r="AB13" s="13">
        <v>0</v>
      </c>
      <c r="AC13" s="13">
        <v>0</v>
      </c>
      <c r="AD13" t="s">
        <v>87</v>
      </c>
      <c r="AE13" t="s">
        <v>209</v>
      </c>
      <c r="AJ13" s="13" t="s">
        <v>210</v>
      </c>
    </row>
    <row r="14" spans="1:51" ht="12.5" hidden="1" customHeight="1" x14ac:dyDescent="0.25">
      <c r="A14" s="21">
        <v>43859</v>
      </c>
      <c r="B14" s="21">
        <v>44183</v>
      </c>
      <c r="C14">
        <v>2</v>
      </c>
      <c r="D14" s="54">
        <f t="shared" si="0"/>
        <v>0.10725770659274775</v>
      </c>
      <c r="E14">
        <v>551</v>
      </c>
      <c r="F14" s="54">
        <f t="shared" si="1"/>
        <v>1.3053408223829166</v>
      </c>
      <c r="G14" s="11">
        <v>120504</v>
      </c>
      <c r="I14" s="13">
        <v>1</v>
      </c>
      <c r="J14" s="13">
        <v>0</v>
      </c>
      <c r="K14" s="13">
        <v>0</v>
      </c>
      <c r="L14" s="13">
        <v>0</v>
      </c>
      <c r="M14" s="13">
        <v>1</v>
      </c>
      <c r="N14" s="13">
        <v>0</v>
      </c>
      <c r="O14" s="13">
        <v>0</v>
      </c>
      <c r="P14" s="13">
        <v>0</v>
      </c>
      <c r="Q14" s="13">
        <v>0</v>
      </c>
      <c r="R14" s="13">
        <v>1</v>
      </c>
      <c r="S14" s="13">
        <v>0</v>
      </c>
      <c r="T14" s="13">
        <v>0</v>
      </c>
      <c r="U14" s="13">
        <v>0</v>
      </c>
      <c r="V14" t="s">
        <v>211</v>
      </c>
      <c r="X14" s="13">
        <v>1</v>
      </c>
      <c r="Y14" s="13">
        <v>0</v>
      </c>
      <c r="Z14" s="13">
        <v>0</v>
      </c>
      <c r="AA14" s="13">
        <v>0</v>
      </c>
      <c r="AB14" s="13">
        <v>0</v>
      </c>
      <c r="AC14" s="13">
        <v>0</v>
      </c>
      <c r="AD14" t="s">
        <v>87</v>
      </c>
      <c r="AE14" t="s">
        <v>88</v>
      </c>
      <c r="AJ14" s="13" t="s">
        <v>212</v>
      </c>
    </row>
    <row r="15" spans="1:51" ht="12.5" hidden="1" customHeight="1" x14ac:dyDescent="0.25">
      <c r="A15" s="21">
        <v>43859</v>
      </c>
      <c r="B15" s="23">
        <v>44182</v>
      </c>
      <c r="C15">
        <v>2</v>
      </c>
      <c r="D15" s="54">
        <f t="shared" si="0"/>
        <v>6.0539286298265972E-2</v>
      </c>
      <c r="E15">
        <v>311</v>
      </c>
      <c r="F15" s="54">
        <f t="shared" si="1"/>
        <v>0.84310302469384546</v>
      </c>
      <c r="G15" s="11">
        <v>77832</v>
      </c>
      <c r="I15" s="13">
        <v>1</v>
      </c>
      <c r="J15" s="13">
        <v>0</v>
      </c>
      <c r="K15" s="13">
        <v>0</v>
      </c>
      <c r="L15" s="13">
        <v>0</v>
      </c>
      <c r="M15" s="13">
        <v>1</v>
      </c>
      <c r="N15" s="13">
        <v>0</v>
      </c>
      <c r="O15" s="13">
        <v>0</v>
      </c>
      <c r="P15" s="13">
        <v>0</v>
      </c>
      <c r="Q15" s="13">
        <v>0</v>
      </c>
      <c r="R15" s="13">
        <v>0</v>
      </c>
      <c r="S15" s="13">
        <v>0</v>
      </c>
      <c r="T15" s="13">
        <v>0</v>
      </c>
      <c r="U15" s="13">
        <v>0</v>
      </c>
      <c r="V15" s="13" t="s">
        <v>271</v>
      </c>
      <c r="X15" s="13">
        <v>1</v>
      </c>
      <c r="Y15" s="13">
        <v>0</v>
      </c>
      <c r="Z15" s="13">
        <v>1</v>
      </c>
      <c r="AA15" s="13">
        <v>0</v>
      </c>
      <c r="AB15" s="13">
        <v>0</v>
      </c>
      <c r="AC15" s="13">
        <v>0</v>
      </c>
      <c r="AD15" s="13" t="s">
        <v>87</v>
      </c>
      <c r="AE15" s="13" t="s">
        <v>88</v>
      </c>
      <c r="AJ15" s="13" t="s">
        <v>260</v>
      </c>
    </row>
    <row r="16" spans="1:51" ht="12.5" customHeight="1" x14ac:dyDescent="0.25">
      <c r="A16" s="21">
        <v>43859</v>
      </c>
      <c r="B16" s="21">
        <v>44182</v>
      </c>
      <c r="C16">
        <v>3</v>
      </c>
      <c r="D16" s="54">
        <f t="shared" si="0"/>
        <v>3.9321337081188831E-2</v>
      </c>
      <c r="E16">
        <v>202</v>
      </c>
      <c r="F16" s="54">
        <f t="shared" si="1"/>
        <v>0.51297649857901306</v>
      </c>
      <c r="G16" s="11">
        <v>47356</v>
      </c>
      <c r="H16">
        <v>802785</v>
      </c>
      <c r="I16" s="13">
        <v>1</v>
      </c>
      <c r="J16" s="13">
        <v>1</v>
      </c>
      <c r="K16" s="13">
        <v>1</v>
      </c>
      <c r="L16" s="13">
        <v>0</v>
      </c>
      <c r="M16" s="13">
        <v>1</v>
      </c>
      <c r="N16" s="13">
        <v>1</v>
      </c>
      <c r="O16" s="13">
        <v>0</v>
      </c>
      <c r="P16" s="13">
        <v>0</v>
      </c>
      <c r="Q16" s="13">
        <v>0</v>
      </c>
      <c r="R16" s="13">
        <v>1</v>
      </c>
      <c r="S16" s="13">
        <v>0</v>
      </c>
      <c r="T16" s="13">
        <v>0</v>
      </c>
      <c r="U16" s="13">
        <v>3</v>
      </c>
      <c r="V16" t="s">
        <v>213</v>
      </c>
      <c r="W16">
        <v>1</v>
      </c>
      <c r="X16" s="13">
        <v>1</v>
      </c>
      <c r="Y16" s="13">
        <v>0</v>
      </c>
      <c r="Z16" s="13">
        <v>0</v>
      </c>
      <c r="AA16" s="13">
        <v>1</v>
      </c>
      <c r="AB16" s="13">
        <v>0</v>
      </c>
      <c r="AC16" s="13">
        <v>0</v>
      </c>
      <c r="AD16" t="s">
        <v>87</v>
      </c>
      <c r="AE16" t="s">
        <v>203</v>
      </c>
      <c r="AJ16" s="13" t="s">
        <v>214</v>
      </c>
    </row>
    <row r="17" spans="1:36" ht="12.5" hidden="1" customHeight="1" x14ac:dyDescent="0.25">
      <c r="A17" s="21">
        <v>43859</v>
      </c>
      <c r="B17" s="21">
        <v>44181</v>
      </c>
      <c r="C17">
        <v>1</v>
      </c>
      <c r="D17" s="54">
        <f t="shared" si="0"/>
        <v>3.4649495051740649E-2</v>
      </c>
      <c r="E17">
        <v>178</v>
      </c>
      <c r="F17" s="54">
        <f t="shared" si="1"/>
        <v>0.71919183778521023</v>
      </c>
      <c r="G17" s="11">
        <v>66393</v>
      </c>
      <c r="I17" s="13">
        <v>1</v>
      </c>
      <c r="J17" s="13">
        <v>0</v>
      </c>
      <c r="K17" s="13">
        <v>0</v>
      </c>
      <c r="L17" s="13">
        <v>0</v>
      </c>
      <c r="M17" s="13">
        <v>1</v>
      </c>
      <c r="N17" s="13">
        <v>1</v>
      </c>
      <c r="O17" s="13">
        <v>0</v>
      </c>
      <c r="P17" s="13">
        <v>0</v>
      </c>
      <c r="Q17" s="13">
        <v>0</v>
      </c>
      <c r="R17" s="13">
        <v>0</v>
      </c>
      <c r="S17" s="13">
        <v>1</v>
      </c>
      <c r="T17" s="13">
        <v>0</v>
      </c>
      <c r="U17" s="13">
        <v>1</v>
      </c>
      <c r="V17" t="s">
        <v>215</v>
      </c>
      <c r="W17">
        <v>1</v>
      </c>
      <c r="X17" s="13">
        <v>0</v>
      </c>
      <c r="Y17" s="13">
        <v>1</v>
      </c>
      <c r="Z17" s="13">
        <v>0</v>
      </c>
      <c r="AA17" s="13">
        <v>0</v>
      </c>
      <c r="AB17" s="13">
        <v>0</v>
      </c>
      <c r="AC17" s="13">
        <v>0</v>
      </c>
      <c r="AD17" t="s">
        <v>87</v>
      </c>
      <c r="AE17" t="s">
        <v>88</v>
      </c>
      <c r="AJ17" s="13" t="s">
        <v>216</v>
      </c>
    </row>
    <row r="18" spans="1:36" ht="12.5" hidden="1" customHeight="1" x14ac:dyDescent="0.25">
      <c r="A18" s="21">
        <v>43859</v>
      </c>
      <c r="B18" s="21">
        <v>44180</v>
      </c>
      <c r="C18">
        <v>1</v>
      </c>
      <c r="D18" s="54">
        <f t="shared" si="0"/>
        <v>5.1195602239369614E-2</v>
      </c>
      <c r="E18">
        <v>263</v>
      </c>
      <c r="F18" s="54">
        <f t="shared" si="1"/>
        <v>0.77572584289721014</v>
      </c>
      <c r="G18" s="11">
        <v>71612</v>
      </c>
      <c r="I18" s="13">
        <v>1</v>
      </c>
      <c r="J18" s="13">
        <v>0</v>
      </c>
      <c r="K18" s="13">
        <v>1</v>
      </c>
      <c r="L18" s="13">
        <v>0</v>
      </c>
      <c r="M18" s="13">
        <v>1</v>
      </c>
      <c r="N18" s="13">
        <v>1</v>
      </c>
      <c r="O18" s="13">
        <v>0</v>
      </c>
      <c r="P18" s="13">
        <v>0</v>
      </c>
      <c r="Q18" s="13">
        <v>0</v>
      </c>
      <c r="R18" s="13">
        <v>0</v>
      </c>
      <c r="S18" s="13">
        <v>0</v>
      </c>
      <c r="T18" s="13">
        <v>0</v>
      </c>
      <c r="U18" s="13">
        <v>1</v>
      </c>
      <c r="V18" t="s">
        <v>106</v>
      </c>
      <c r="W18">
        <v>1</v>
      </c>
      <c r="X18" s="13">
        <v>1</v>
      </c>
      <c r="Y18" s="13">
        <v>0</v>
      </c>
      <c r="Z18" s="13">
        <v>0</v>
      </c>
      <c r="AA18" s="13">
        <v>0</v>
      </c>
      <c r="AB18" s="13">
        <v>0</v>
      </c>
      <c r="AC18" s="13">
        <v>0</v>
      </c>
      <c r="AD18" t="s">
        <v>87</v>
      </c>
      <c r="AE18" t="s">
        <v>88</v>
      </c>
      <c r="AJ18" s="13" t="s">
        <v>217</v>
      </c>
    </row>
    <row r="19" spans="1:36" ht="12.5" hidden="1" customHeight="1" x14ac:dyDescent="0.25">
      <c r="A19" s="21">
        <v>43859</v>
      </c>
      <c r="B19" s="21">
        <v>44179</v>
      </c>
      <c r="C19">
        <v>1</v>
      </c>
      <c r="D19" s="54">
        <f t="shared" si="0"/>
        <v>7.182957120276573E-2</v>
      </c>
      <c r="E19">
        <v>369</v>
      </c>
      <c r="F19" s="54">
        <f t="shared" si="1"/>
        <v>0.6395307775066803</v>
      </c>
      <c r="G19" s="11">
        <v>59039</v>
      </c>
      <c r="I19" s="13">
        <v>1</v>
      </c>
      <c r="J19" s="13">
        <v>0</v>
      </c>
      <c r="K19" s="13">
        <v>0</v>
      </c>
      <c r="L19" s="13">
        <v>0</v>
      </c>
      <c r="M19" s="13">
        <v>1</v>
      </c>
      <c r="N19" s="13">
        <v>1</v>
      </c>
      <c r="O19" s="13">
        <v>0</v>
      </c>
      <c r="P19" s="13">
        <v>0</v>
      </c>
      <c r="Q19" s="13">
        <v>0</v>
      </c>
      <c r="R19" s="13">
        <v>0</v>
      </c>
      <c r="S19" s="13">
        <v>0</v>
      </c>
      <c r="T19" s="13">
        <v>0</v>
      </c>
      <c r="U19" s="13">
        <v>1</v>
      </c>
      <c r="V19" t="s">
        <v>218</v>
      </c>
      <c r="W19">
        <v>1</v>
      </c>
      <c r="X19" s="13">
        <v>1</v>
      </c>
      <c r="Y19" s="13">
        <v>0</v>
      </c>
      <c r="Z19" s="13">
        <v>0</v>
      </c>
      <c r="AA19" s="13">
        <v>0</v>
      </c>
      <c r="AB19" s="13">
        <v>0</v>
      </c>
      <c r="AC19" s="13">
        <v>0</v>
      </c>
      <c r="AD19" t="s">
        <v>87</v>
      </c>
      <c r="AE19" t="s">
        <v>88</v>
      </c>
      <c r="AJ19" s="13" t="s">
        <v>219</v>
      </c>
    </row>
    <row r="20" spans="1:36" ht="12.5" hidden="1" customHeight="1" x14ac:dyDescent="0.25">
      <c r="A20" s="21">
        <v>43859</v>
      </c>
      <c r="B20" s="21">
        <v>44178</v>
      </c>
      <c r="C20">
        <v>2</v>
      </c>
      <c r="D20" s="54">
        <f t="shared" si="0"/>
        <v>9.7135382195610034E-2</v>
      </c>
      <c r="E20">
        <v>499</v>
      </c>
      <c r="F20" s="54">
        <f t="shared" si="1"/>
        <v>1.0937418080395926</v>
      </c>
      <c r="G20" s="11">
        <v>100970</v>
      </c>
      <c r="I20" s="13">
        <v>1</v>
      </c>
      <c r="J20" s="13">
        <v>0</v>
      </c>
      <c r="K20" s="13">
        <v>0</v>
      </c>
      <c r="L20" s="13">
        <v>0</v>
      </c>
      <c r="M20" s="13">
        <v>1</v>
      </c>
      <c r="N20" s="13">
        <v>0</v>
      </c>
      <c r="O20" s="13">
        <v>0</v>
      </c>
      <c r="P20" s="13">
        <v>0</v>
      </c>
      <c r="Q20" s="13">
        <v>0</v>
      </c>
      <c r="R20" s="13">
        <v>0</v>
      </c>
      <c r="S20" s="13">
        <v>0</v>
      </c>
      <c r="T20" s="13">
        <v>0</v>
      </c>
      <c r="U20" s="13">
        <v>0</v>
      </c>
      <c r="V20" t="s">
        <v>220</v>
      </c>
      <c r="X20" s="13">
        <v>1</v>
      </c>
      <c r="Y20" s="13">
        <v>0</v>
      </c>
      <c r="Z20" s="13">
        <v>0</v>
      </c>
      <c r="AA20" s="13">
        <v>0</v>
      </c>
      <c r="AB20" s="13">
        <v>0</v>
      </c>
      <c r="AC20" s="13">
        <v>0</v>
      </c>
      <c r="AD20" t="s">
        <v>87</v>
      </c>
      <c r="AE20" t="s">
        <v>88</v>
      </c>
      <c r="AJ20" s="13" t="s">
        <v>221</v>
      </c>
    </row>
    <row r="21" spans="1:36" hidden="1" x14ac:dyDescent="0.25">
      <c r="A21" s="21">
        <v>43859</v>
      </c>
      <c r="B21" s="21">
        <v>44177</v>
      </c>
      <c r="C21">
        <v>2</v>
      </c>
      <c r="D21" s="54">
        <f t="shared" si="0"/>
        <v>7.0272290526283004E-2</v>
      </c>
      <c r="E21">
        <v>361</v>
      </c>
      <c r="F21" s="54">
        <f t="shared" si="1"/>
        <v>0.78120700913339947</v>
      </c>
      <c r="G21" s="11">
        <v>72118</v>
      </c>
      <c r="I21" s="13">
        <v>1</v>
      </c>
      <c r="J21" s="13">
        <v>0</v>
      </c>
      <c r="K21" s="13">
        <v>0</v>
      </c>
      <c r="L21" s="13">
        <v>0</v>
      </c>
      <c r="M21" s="13">
        <v>1</v>
      </c>
      <c r="N21" s="13">
        <v>1</v>
      </c>
      <c r="O21" s="13">
        <v>0</v>
      </c>
      <c r="P21" s="13">
        <v>0</v>
      </c>
      <c r="Q21" s="13">
        <v>0</v>
      </c>
      <c r="R21" s="13">
        <v>0</v>
      </c>
      <c r="S21" s="13">
        <v>0</v>
      </c>
      <c r="T21" s="13">
        <v>0</v>
      </c>
      <c r="U21" s="13">
        <v>0</v>
      </c>
      <c r="V21" t="s">
        <v>222</v>
      </c>
      <c r="W21">
        <v>1</v>
      </c>
      <c r="X21" s="13">
        <v>1</v>
      </c>
      <c r="Y21" s="13">
        <v>0</v>
      </c>
      <c r="Z21" s="13">
        <v>1</v>
      </c>
      <c r="AA21" s="13">
        <v>0</v>
      </c>
      <c r="AB21" s="13">
        <v>0</v>
      </c>
      <c r="AC21" s="13">
        <v>0</v>
      </c>
      <c r="AD21" t="s">
        <v>87</v>
      </c>
      <c r="AE21" t="s">
        <v>223</v>
      </c>
      <c r="AJ21" s="13" t="s">
        <v>224</v>
      </c>
    </row>
    <row r="22" spans="1:36" x14ac:dyDescent="0.25">
      <c r="A22" s="21">
        <v>43859</v>
      </c>
      <c r="B22" s="21">
        <v>44176</v>
      </c>
      <c r="C22">
        <v>3</v>
      </c>
      <c r="D22" s="54">
        <f t="shared" si="0"/>
        <v>5.4699483761455746E-2</v>
      </c>
      <c r="E22">
        <v>281</v>
      </c>
      <c r="F22" s="54">
        <f t="shared" si="1"/>
        <v>0.57065873219108432</v>
      </c>
      <c r="G22" s="11">
        <v>52681</v>
      </c>
      <c r="H22">
        <v>1034745</v>
      </c>
      <c r="I22" s="13">
        <v>1</v>
      </c>
      <c r="J22" s="13">
        <v>1</v>
      </c>
      <c r="K22" s="13">
        <v>1</v>
      </c>
      <c r="L22" s="13">
        <v>0</v>
      </c>
      <c r="M22" s="13">
        <v>1</v>
      </c>
      <c r="N22" s="13">
        <v>1</v>
      </c>
      <c r="O22" s="13">
        <v>0</v>
      </c>
      <c r="P22" s="13">
        <v>0</v>
      </c>
      <c r="Q22" s="13">
        <v>0</v>
      </c>
      <c r="R22" s="13">
        <v>1</v>
      </c>
      <c r="S22" s="13">
        <v>0</v>
      </c>
      <c r="T22" s="13">
        <v>0</v>
      </c>
      <c r="U22" s="13">
        <v>2</v>
      </c>
      <c r="V22" s="13" t="s">
        <v>227</v>
      </c>
      <c r="W22" s="13">
        <v>1</v>
      </c>
      <c r="X22" s="13">
        <v>0</v>
      </c>
      <c r="Y22" s="13">
        <v>0</v>
      </c>
      <c r="Z22" s="13">
        <v>0</v>
      </c>
      <c r="AA22" s="13">
        <v>1</v>
      </c>
      <c r="AB22" s="13">
        <v>0</v>
      </c>
      <c r="AC22" s="13">
        <v>0</v>
      </c>
      <c r="AD22" s="13" t="s">
        <v>87</v>
      </c>
      <c r="AE22" s="13" t="s">
        <v>228</v>
      </c>
      <c r="AJ22" s="13" t="s">
        <v>229</v>
      </c>
    </row>
    <row r="23" spans="1:36" hidden="1" x14ac:dyDescent="0.25">
      <c r="A23" s="21">
        <v>43859</v>
      </c>
      <c r="B23" s="21">
        <v>44175</v>
      </c>
      <c r="C23">
        <v>1</v>
      </c>
      <c r="D23" s="54">
        <f t="shared" si="0"/>
        <v>0.1868736811779271</v>
      </c>
      <c r="E23">
        <v>960</v>
      </c>
      <c r="F23" s="54">
        <f t="shared" si="1"/>
        <v>2.0030196243083007</v>
      </c>
      <c r="G23" s="11">
        <v>184911</v>
      </c>
      <c r="I23" s="13">
        <v>1</v>
      </c>
      <c r="J23" s="13">
        <v>0</v>
      </c>
      <c r="K23" s="13">
        <v>0</v>
      </c>
      <c r="L23" s="13">
        <v>0</v>
      </c>
      <c r="M23" s="13">
        <v>1</v>
      </c>
      <c r="N23" s="13">
        <v>0</v>
      </c>
      <c r="O23" s="13">
        <v>0</v>
      </c>
      <c r="P23" s="13">
        <v>0</v>
      </c>
      <c r="Q23" s="13">
        <v>0</v>
      </c>
      <c r="R23" s="13">
        <v>0</v>
      </c>
      <c r="S23" s="13">
        <v>1</v>
      </c>
      <c r="T23" s="13">
        <v>0</v>
      </c>
      <c r="U23" s="13">
        <v>1</v>
      </c>
      <c r="V23" s="13" t="s">
        <v>230</v>
      </c>
      <c r="W23" s="13">
        <v>1</v>
      </c>
      <c r="X23" s="13">
        <v>0</v>
      </c>
      <c r="Y23" s="13">
        <v>1</v>
      </c>
      <c r="Z23" s="13">
        <v>1</v>
      </c>
      <c r="AA23" s="13">
        <v>0</v>
      </c>
      <c r="AB23" s="13">
        <v>0</v>
      </c>
      <c r="AC23" s="13">
        <v>0</v>
      </c>
      <c r="AD23" s="13" t="s">
        <v>87</v>
      </c>
      <c r="AE23" s="13" t="s">
        <v>231</v>
      </c>
      <c r="AJ23" s="13" t="s">
        <v>232</v>
      </c>
    </row>
    <row r="24" spans="1:36" hidden="1" x14ac:dyDescent="0.25">
      <c r="A24" s="21">
        <v>43859</v>
      </c>
      <c r="B24" s="21">
        <v>44174</v>
      </c>
      <c r="C24">
        <v>2</v>
      </c>
      <c r="D24" s="54">
        <f t="shared" si="0"/>
        <v>2.900435259949077E-2</v>
      </c>
      <c r="E24">
        <v>149</v>
      </c>
      <c r="F24" s="54">
        <f t="shared" si="1"/>
        <v>0.48201765845444983</v>
      </c>
      <c r="G24" s="11">
        <v>44498</v>
      </c>
      <c r="I24" s="13">
        <v>1</v>
      </c>
      <c r="J24" s="13">
        <v>0</v>
      </c>
      <c r="K24" s="13">
        <v>1</v>
      </c>
      <c r="L24" s="13">
        <v>0</v>
      </c>
      <c r="M24" s="13">
        <v>1</v>
      </c>
      <c r="N24" s="13">
        <v>1</v>
      </c>
      <c r="O24" s="13">
        <v>0</v>
      </c>
      <c r="P24" s="13">
        <v>0</v>
      </c>
      <c r="Q24" s="13">
        <v>0</v>
      </c>
      <c r="R24" s="13">
        <v>1</v>
      </c>
      <c r="S24" s="13">
        <v>1</v>
      </c>
      <c r="T24" s="13">
        <v>0</v>
      </c>
      <c r="U24" s="13">
        <v>4</v>
      </c>
      <c r="V24" s="13" t="s">
        <v>233</v>
      </c>
      <c r="W24" s="13">
        <v>1</v>
      </c>
      <c r="X24" s="13">
        <v>1</v>
      </c>
      <c r="Y24" s="13">
        <v>1</v>
      </c>
      <c r="Z24" s="13">
        <v>1</v>
      </c>
      <c r="AA24" s="13">
        <v>0</v>
      </c>
      <c r="AB24" s="13">
        <v>0</v>
      </c>
      <c r="AC24" s="13">
        <v>1</v>
      </c>
      <c r="AD24" s="13" t="s">
        <v>87</v>
      </c>
      <c r="AE24" s="13" t="s">
        <v>94</v>
      </c>
      <c r="AJ24" s="13" t="s">
        <v>234</v>
      </c>
    </row>
    <row r="25" spans="1:36" hidden="1" x14ac:dyDescent="0.25">
      <c r="A25" s="21">
        <v>43859</v>
      </c>
      <c r="B25" s="21">
        <v>44173</v>
      </c>
      <c r="C25">
        <v>2</v>
      </c>
      <c r="D25" s="54">
        <f t="shared" si="0"/>
        <v>6.7741709426998573E-2</v>
      </c>
      <c r="E25">
        <v>348</v>
      </c>
      <c r="F25" s="54">
        <f t="shared" si="1"/>
        <v>1.1355763218818122</v>
      </c>
      <c r="G25" s="11">
        <v>104832</v>
      </c>
      <c r="I25" s="13">
        <v>1</v>
      </c>
      <c r="J25" s="13">
        <v>0</v>
      </c>
      <c r="K25" s="13">
        <v>0</v>
      </c>
      <c r="L25" s="13">
        <v>0</v>
      </c>
      <c r="M25" s="13">
        <v>1</v>
      </c>
      <c r="N25" s="13">
        <v>0</v>
      </c>
      <c r="O25" s="13">
        <v>0</v>
      </c>
      <c r="P25" s="13">
        <v>0</v>
      </c>
      <c r="Q25" s="13">
        <v>0</v>
      </c>
      <c r="R25" s="13">
        <v>0</v>
      </c>
      <c r="S25" s="13">
        <v>0</v>
      </c>
      <c r="T25" s="13">
        <v>0</v>
      </c>
      <c r="U25" s="13">
        <v>0</v>
      </c>
      <c r="V25" s="13" t="s">
        <v>235</v>
      </c>
      <c r="X25" s="13">
        <v>1</v>
      </c>
      <c r="Y25" s="13">
        <v>0</v>
      </c>
      <c r="Z25" s="13">
        <v>0</v>
      </c>
      <c r="AA25" s="13">
        <v>0</v>
      </c>
      <c r="AB25" s="13">
        <v>0</v>
      </c>
      <c r="AC25" s="13">
        <v>0</v>
      </c>
      <c r="AD25" s="13" t="s">
        <v>87</v>
      </c>
      <c r="AE25" s="13" t="s">
        <v>88</v>
      </c>
      <c r="AJ25" s="13" t="s">
        <v>236</v>
      </c>
    </row>
    <row r="26" spans="1:36" hidden="1" x14ac:dyDescent="0.25">
      <c r="A26" s="21">
        <v>43859</v>
      </c>
      <c r="B26" s="21">
        <v>44172</v>
      </c>
      <c r="C26">
        <v>2</v>
      </c>
      <c r="D26" s="54">
        <f t="shared" si="0"/>
        <v>6.0344626213705628E-2</v>
      </c>
      <c r="E26">
        <v>310</v>
      </c>
      <c r="F26" s="54">
        <f t="shared" si="1"/>
        <v>0.88989875224392012</v>
      </c>
      <c r="G26" s="11">
        <v>82152</v>
      </c>
      <c r="I26" s="13">
        <v>1</v>
      </c>
      <c r="J26" s="13">
        <v>0</v>
      </c>
      <c r="K26" s="13">
        <v>0</v>
      </c>
      <c r="L26" s="13">
        <v>0</v>
      </c>
      <c r="M26" s="13">
        <v>1</v>
      </c>
      <c r="N26" s="13">
        <v>1</v>
      </c>
      <c r="O26" s="13">
        <v>0</v>
      </c>
      <c r="P26" s="13">
        <v>0</v>
      </c>
      <c r="Q26" s="13">
        <v>0</v>
      </c>
      <c r="R26" s="13">
        <v>0</v>
      </c>
      <c r="S26" s="13">
        <v>1</v>
      </c>
      <c r="T26" s="13">
        <v>0</v>
      </c>
      <c r="U26" s="13">
        <v>0</v>
      </c>
      <c r="V26" s="13" t="s">
        <v>238</v>
      </c>
      <c r="W26" s="13">
        <v>1</v>
      </c>
      <c r="X26" s="13">
        <v>1</v>
      </c>
      <c r="Y26" s="13">
        <v>0</v>
      </c>
      <c r="Z26" s="13">
        <v>0</v>
      </c>
      <c r="AA26" s="13">
        <v>0</v>
      </c>
      <c r="AB26" s="13">
        <v>0</v>
      </c>
      <c r="AC26" s="13">
        <v>1</v>
      </c>
      <c r="AD26" s="13" t="s">
        <v>87</v>
      </c>
      <c r="AE26" s="13" t="s">
        <v>88</v>
      </c>
      <c r="AJ26" s="13" t="s">
        <v>239</v>
      </c>
    </row>
    <row r="27" spans="1:36" hidden="1" x14ac:dyDescent="0.25">
      <c r="A27" s="21">
        <v>43859</v>
      </c>
      <c r="B27" s="23">
        <v>44171</v>
      </c>
      <c r="C27">
        <v>2</v>
      </c>
      <c r="D27" s="54">
        <f t="shared" si="0"/>
        <v>7.9031994331498337E-2</v>
      </c>
      <c r="E27">
        <v>406</v>
      </c>
      <c r="F27" s="54">
        <f t="shared" si="1"/>
        <v>1.0682533018068785</v>
      </c>
      <c r="G27" s="11">
        <v>98617</v>
      </c>
      <c r="I27" s="13">
        <v>1</v>
      </c>
      <c r="J27" s="13">
        <v>0</v>
      </c>
      <c r="K27" s="13">
        <v>1</v>
      </c>
      <c r="L27" s="13">
        <v>0</v>
      </c>
      <c r="M27" s="13">
        <v>1</v>
      </c>
      <c r="N27" s="13">
        <v>1</v>
      </c>
      <c r="O27" s="13">
        <v>0</v>
      </c>
      <c r="P27" s="13">
        <v>0</v>
      </c>
      <c r="Q27" s="13">
        <v>0</v>
      </c>
      <c r="R27" s="13">
        <v>0</v>
      </c>
      <c r="S27" s="13">
        <v>1</v>
      </c>
      <c r="T27" s="13">
        <v>0</v>
      </c>
      <c r="U27" s="13">
        <v>1</v>
      </c>
      <c r="V27" s="13" t="s">
        <v>240</v>
      </c>
      <c r="W27" s="13">
        <v>1</v>
      </c>
      <c r="X27" s="13">
        <v>0</v>
      </c>
      <c r="Y27" s="13">
        <v>0</v>
      </c>
      <c r="Z27" s="13">
        <v>1</v>
      </c>
      <c r="AA27" s="13">
        <v>1</v>
      </c>
      <c r="AB27" s="13">
        <v>0</v>
      </c>
      <c r="AC27" s="13">
        <v>0</v>
      </c>
      <c r="AD27" s="13" t="s">
        <v>87</v>
      </c>
      <c r="AE27" s="13" t="s">
        <v>241</v>
      </c>
      <c r="AJ27" s="13" t="s">
        <v>242</v>
      </c>
    </row>
    <row r="28" spans="1:36" hidden="1" x14ac:dyDescent="0.25">
      <c r="A28" s="21">
        <v>43859</v>
      </c>
      <c r="B28" s="23">
        <v>44170</v>
      </c>
      <c r="C28">
        <v>2</v>
      </c>
      <c r="D28" s="54">
        <f t="shared" si="0"/>
        <v>6.6573748919636536E-2</v>
      </c>
      <c r="E28">
        <v>342</v>
      </c>
      <c r="F28" s="54">
        <f t="shared" si="1"/>
        <v>0.95539110612534417</v>
      </c>
      <c r="G28" s="11">
        <v>88198</v>
      </c>
      <c r="I28" s="13">
        <v>1</v>
      </c>
      <c r="J28" s="13">
        <v>0</v>
      </c>
      <c r="K28" s="13">
        <v>1</v>
      </c>
      <c r="L28" s="13">
        <v>0</v>
      </c>
      <c r="M28" s="13">
        <v>1</v>
      </c>
      <c r="N28" s="13">
        <v>1</v>
      </c>
      <c r="O28" s="13">
        <v>0</v>
      </c>
      <c r="P28" s="13">
        <v>0</v>
      </c>
      <c r="Q28" s="13">
        <v>0</v>
      </c>
      <c r="R28" s="13">
        <v>0</v>
      </c>
      <c r="S28" s="13">
        <v>0</v>
      </c>
      <c r="T28" s="13">
        <v>0</v>
      </c>
      <c r="U28" s="13">
        <v>2</v>
      </c>
      <c r="V28" s="13" t="s">
        <v>106</v>
      </c>
      <c r="W28" s="13">
        <v>1</v>
      </c>
      <c r="X28" s="13">
        <v>1</v>
      </c>
      <c r="Y28" s="13">
        <v>0</v>
      </c>
      <c r="Z28" s="13">
        <v>0</v>
      </c>
      <c r="AA28" s="13">
        <v>0</v>
      </c>
      <c r="AB28" s="13">
        <v>0</v>
      </c>
      <c r="AC28" s="13">
        <v>0</v>
      </c>
      <c r="AD28" s="13" t="s">
        <v>87</v>
      </c>
      <c r="AE28" s="13" t="s">
        <v>88</v>
      </c>
      <c r="AJ28" s="13" t="s">
        <v>243</v>
      </c>
    </row>
    <row r="29" spans="1:36" hidden="1" x14ac:dyDescent="0.25">
      <c r="A29" s="21">
        <v>43859</v>
      </c>
      <c r="B29" s="21">
        <v>44169</v>
      </c>
      <c r="C29">
        <v>2</v>
      </c>
      <c r="D29" s="54">
        <f t="shared" si="0"/>
        <v>9.869266287209276E-2</v>
      </c>
      <c r="E29">
        <v>507</v>
      </c>
      <c r="F29" s="54">
        <f t="shared" si="1"/>
        <v>0.85072899510941324</v>
      </c>
      <c r="G29" s="11">
        <v>78536</v>
      </c>
      <c r="I29" s="13">
        <v>1</v>
      </c>
      <c r="J29" s="13">
        <v>0</v>
      </c>
      <c r="K29" s="13">
        <v>0</v>
      </c>
      <c r="L29" s="13">
        <v>0</v>
      </c>
      <c r="M29" s="13">
        <v>1</v>
      </c>
      <c r="N29" s="13">
        <v>0</v>
      </c>
      <c r="O29" s="13">
        <v>0</v>
      </c>
      <c r="P29" s="13">
        <v>0</v>
      </c>
      <c r="Q29" s="13">
        <v>0</v>
      </c>
      <c r="R29" s="13">
        <v>0</v>
      </c>
      <c r="S29" s="13">
        <v>0</v>
      </c>
      <c r="T29" s="13">
        <v>0</v>
      </c>
      <c r="U29" s="13">
        <v>0</v>
      </c>
      <c r="V29" s="13" t="s">
        <v>244</v>
      </c>
      <c r="W29" s="13">
        <v>1</v>
      </c>
      <c r="X29" s="13">
        <v>1</v>
      </c>
      <c r="Y29" s="13">
        <v>0</v>
      </c>
      <c r="Z29" s="13">
        <v>0</v>
      </c>
      <c r="AA29" s="13">
        <v>0</v>
      </c>
      <c r="AB29" s="13">
        <v>0</v>
      </c>
      <c r="AC29" s="13">
        <v>0</v>
      </c>
      <c r="AD29" s="13" t="s">
        <v>87</v>
      </c>
      <c r="AE29" s="13" t="s">
        <v>88</v>
      </c>
      <c r="AJ29" s="13" t="s">
        <v>245</v>
      </c>
    </row>
    <row r="30" spans="1:36" hidden="1" x14ac:dyDescent="0.25">
      <c r="A30" s="21">
        <v>43859</v>
      </c>
      <c r="B30" s="21">
        <v>44168</v>
      </c>
      <c r="C30">
        <v>2</v>
      </c>
      <c r="D30" s="54">
        <f t="shared" si="0"/>
        <v>45.939390636071295</v>
      </c>
      <c r="E30">
        <v>235998</v>
      </c>
      <c r="F30" s="54">
        <f t="shared" si="1"/>
        <v>1.9909740574018926</v>
      </c>
      <c r="G30" s="11">
        <v>183799</v>
      </c>
      <c r="I30" s="13">
        <v>1</v>
      </c>
      <c r="J30" s="13">
        <v>0</v>
      </c>
      <c r="K30" s="13">
        <v>0</v>
      </c>
      <c r="L30" s="13">
        <v>0</v>
      </c>
      <c r="M30" s="13">
        <v>1</v>
      </c>
      <c r="N30" s="13">
        <v>1</v>
      </c>
      <c r="O30" s="13">
        <v>0</v>
      </c>
      <c r="P30" s="13">
        <v>1</v>
      </c>
      <c r="Q30" s="13">
        <v>0</v>
      </c>
      <c r="R30" s="13">
        <v>1</v>
      </c>
      <c r="S30" s="13">
        <v>0</v>
      </c>
      <c r="T30" s="13">
        <v>0</v>
      </c>
      <c r="U30" s="13">
        <v>0</v>
      </c>
      <c r="V30" s="13" t="s">
        <v>246</v>
      </c>
      <c r="W30" s="13">
        <v>1</v>
      </c>
      <c r="X30" s="13">
        <v>1</v>
      </c>
      <c r="Y30" s="13">
        <v>0</v>
      </c>
      <c r="Z30" s="13">
        <v>0</v>
      </c>
      <c r="AA30" s="13">
        <v>0</v>
      </c>
      <c r="AB30" s="13">
        <v>0</v>
      </c>
      <c r="AC30" s="13">
        <v>0</v>
      </c>
      <c r="AD30" s="13" t="s">
        <v>87</v>
      </c>
      <c r="AE30" s="13" t="s">
        <v>247</v>
      </c>
      <c r="AJ30" s="13" t="s">
        <v>248</v>
      </c>
    </row>
    <row r="31" spans="1:36" hidden="1" x14ac:dyDescent="0.25">
      <c r="A31" s="21">
        <v>43859</v>
      </c>
      <c r="B31" s="21">
        <v>44167</v>
      </c>
      <c r="C31">
        <v>2</v>
      </c>
      <c r="D31" s="54">
        <f t="shared" si="0"/>
        <v>6.384850773579176E-2</v>
      </c>
      <c r="E31">
        <v>328</v>
      </c>
      <c r="F31" s="54">
        <f t="shared" si="1"/>
        <v>0.73085827263970804</v>
      </c>
      <c r="G31" s="11">
        <v>67470</v>
      </c>
      <c r="I31" s="13">
        <v>1</v>
      </c>
      <c r="J31" s="13">
        <v>0</v>
      </c>
      <c r="K31" s="13">
        <v>0</v>
      </c>
      <c r="L31" s="13">
        <v>0</v>
      </c>
      <c r="M31" s="13">
        <v>1</v>
      </c>
      <c r="N31" s="13">
        <v>0</v>
      </c>
      <c r="O31" s="13">
        <v>0</v>
      </c>
      <c r="P31" s="13">
        <v>0</v>
      </c>
      <c r="Q31" s="13">
        <v>0</v>
      </c>
      <c r="R31" s="13">
        <v>1</v>
      </c>
      <c r="S31" s="13">
        <v>0</v>
      </c>
      <c r="T31" s="13">
        <v>0</v>
      </c>
      <c r="U31" s="13">
        <v>0</v>
      </c>
      <c r="V31" s="13" t="s">
        <v>249</v>
      </c>
      <c r="W31" s="13">
        <v>1</v>
      </c>
      <c r="X31" s="13">
        <v>1</v>
      </c>
      <c r="Y31" s="13">
        <v>0</v>
      </c>
      <c r="Z31" s="13">
        <v>1</v>
      </c>
      <c r="AA31" s="13">
        <v>0</v>
      </c>
      <c r="AB31" s="13">
        <v>0</v>
      </c>
      <c r="AC31" s="13">
        <v>0</v>
      </c>
      <c r="AD31" s="13" t="s">
        <v>87</v>
      </c>
      <c r="AE31" s="13" t="s">
        <v>250</v>
      </c>
      <c r="AJ31" s="13" t="s">
        <v>251</v>
      </c>
    </row>
    <row r="32" spans="1:36" hidden="1" x14ac:dyDescent="0.25">
      <c r="A32" s="21">
        <v>43859</v>
      </c>
      <c r="B32" s="21">
        <v>44166</v>
      </c>
      <c r="C32">
        <v>2</v>
      </c>
      <c r="D32" s="54">
        <f t="shared" si="0"/>
        <v>6.8715009849800279E-2</v>
      </c>
      <c r="E32">
        <v>353</v>
      </c>
      <c r="F32" s="54">
        <f t="shared" si="1"/>
        <v>0.78529080294969078</v>
      </c>
      <c r="G32" s="11">
        <v>72495</v>
      </c>
      <c r="I32" s="13">
        <v>1</v>
      </c>
      <c r="J32" s="25">
        <v>0</v>
      </c>
      <c r="K32" s="13">
        <v>0</v>
      </c>
      <c r="L32" s="13">
        <v>0</v>
      </c>
      <c r="M32" s="13">
        <v>1</v>
      </c>
      <c r="N32" s="13">
        <v>1</v>
      </c>
      <c r="O32" s="13">
        <v>0</v>
      </c>
      <c r="P32" s="13">
        <v>0</v>
      </c>
      <c r="Q32" s="13">
        <v>0</v>
      </c>
      <c r="R32" s="13">
        <v>0</v>
      </c>
      <c r="S32" s="13">
        <v>0</v>
      </c>
      <c r="T32" s="13">
        <v>0</v>
      </c>
      <c r="U32" s="13">
        <v>0</v>
      </c>
      <c r="V32" s="13" t="s">
        <v>249</v>
      </c>
      <c r="W32" s="13">
        <v>1</v>
      </c>
      <c r="X32" s="13">
        <v>1</v>
      </c>
      <c r="Y32" s="13">
        <v>0</v>
      </c>
      <c r="Z32" s="13">
        <v>1</v>
      </c>
      <c r="AA32" s="13">
        <v>0</v>
      </c>
      <c r="AB32" s="13">
        <v>0</v>
      </c>
      <c r="AC32" s="13">
        <v>0</v>
      </c>
      <c r="AD32" s="13" t="s">
        <v>87</v>
      </c>
      <c r="AE32" s="13" t="s">
        <v>250</v>
      </c>
    </row>
    <row r="33" spans="1:36" hidden="1" x14ac:dyDescent="0.25">
      <c r="A33" s="21">
        <v>43859</v>
      </c>
      <c r="B33" s="21">
        <v>44165</v>
      </c>
      <c r="C33">
        <v>1</v>
      </c>
      <c r="D33" s="54">
        <f t="shared" si="0"/>
        <v>7.78640338241363E-2</v>
      </c>
      <c r="E33">
        <v>400</v>
      </c>
      <c r="F33" s="54">
        <f t="shared" si="1"/>
        <v>0.75162387674005371</v>
      </c>
      <c r="G33" s="11">
        <v>69387</v>
      </c>
      <c r="I33" s="13">
        <v>1</v>
      </c>
      <c r="J33" s="13">
        <v>0</v>
      </c>
      <c r="K33" s="13">
        <v>1</v>
      </c>
      <c r="L33" s="13">
        <v>0</v>
      </c>
      <c r="M33" s="13">
        <v>1</v>
      </c>
      <c r="N33" s="13">
        <v>1</v>
      </c>
      <c r="O33" s="13">
        <v>1</v>
      </c>
      <c r="P33" s="13">
        <v>0</v>
      </c>
      <c r="Q33" s="13">
        <v>0</v>
      </c>
      <c r="R33" s="13">
        <v>0</v>
      </c>
      <c r="S33" s="13">
        <v>0</v>
      </c>
      <c r="T33" s="13">
        <v>0</v>
      </c>
      <c r="U33" s="13">
        <v>2</v>
      </c>
      <c r="V33" s="13" t="s">
        <v>252</v>
      </c>
      <c r="W33" s="13">
        <v>1</v>
      </c>
      <c r="X33" s="13">
        <v>1</v>
      </c>
      <c r="Y33" s="13">
        <v>0</v>
      </c>
      <c r="Z33" s="13">
        <v>0</v>
      </c>
      <c r="AA33" s="13">
        <v>0</v>
      </c>
      <c r="AB33" s="13">
        <v>0</v>
      </c>
      <c r="AC33" s="13">
        <v>0</v>
      </c>
      <c r="AD33" s="13" t="s">
        <v>87</v>
      </c>
      <c r="AE33" s="13" t="s">
        <v>88</v>
      </c>
      <c r="AJ33" s="13" t="s">
        <v>253</v>
      </c>
    </row>
    <row r="34" spans="1:36" hidden="1" x14ac:dyDescent="0.25">
      <c r="A34" s="21">
        <v>43859</v>
      </c>
      <c r="B34" s="21">
        <v>44164</v>
      </c>
      <c r="C34">
        <v>2</v>
      </c>
      <c r="D34" s="54">
        <f t="shared" si="0"/>
        <v>7.2218891371886418E-2</v>
      </c>
      <c r="E34">
        <v>371</v>
      </c>
      <c r="F34" s="54">
        <f t="shared" si="1"/>
        <v>1.2444305501574373</v>
      </c>
      <c r="G34" s="11">
        <v>114881</v>
      </c>
      <c r="I34" s="13">
        <v>1</v>
      </c>
      <c r="J34" s="13">
        <v>0</v>
      </c>
      <c r="K34" s="13">
        <v>0</v>
      </c>
      <c r="L34" s="13">
        <v>0</v>
      </c>
      <c r="M34" s="13">
        <v>1</v>
      </c>
      <c r="N34" s="13">
        <v>0</v>
      </c>
      <c r="O34" s="13">
        <v>0</v>
      </c>
      <c r="P34" s="13">
        <v>0</v>
      </c>
      <c r="Q34" s="13">
        <v>0</v>
      </c>
      <c r="R34" s="13">
        <v>0</v>
      </c>
      <c r="S34" s="13">
        <v>1</v>
      </c>
      <c r="T34" s="13">
        <v>0</v>
      </c>
      <c r="U34" s="13">
        <v>1</v>
      </c>
      <c r="V34" s="13" t="s">
        <v>254</v>
      </c>
      <c r="X34" s="13">
        <v>0</v>
      </c>
      <c r="Y34" s="13">
        <v>1</v>
      </c>
      <c r="Z34" s="13">
        <v>0</v>
      </c>
      <c r="AA34" s="13">
        <v>0</v>
      </c>
      <c r="AB34" s="13">
        <v>0</v>
      </c>
      <c r="AC34" s="13">
        <v>0</v>
      </c>
      <c r="AD34" s="13" t="s">
        <v>87</v>
      </c>
      <c r="AE34" s="13" t="s">
        <v>223</v>
      </c>
      <c r="AJ34" s="13" t="s">
        <v>255</v>
      </c>
    </row>
    <row r="35" spans="1:36" hidden="1" x14ac:dyDescent="0.25">
      <c r="A35" s="21">
        <v>43859</v>
      </c>
      <c r="B35" s="21">
        <v>44163</v>
      </c>
      <c r="C35">
        <v>2</v>
      </c>
      <c r="D35" s="54">
        <f t="shared" si="0"/>
        <v>5.5283464015136771E-2</v>
      </c>
      <c r="E35">
        <v>284</v>
      </c>
      <c r="F35" s="54">
        <f t="shared" si="1"/>
        <v>1.1415016142359538</v>
      </c>
      <c r="G35" s="11">
        <v>105379</v>
      </c>
      <c r="I35" s="13">
        <v>1</v>
      </c>
      <c r="J35" s="13">
        <v>0</v>
      </c>
      <c r="K35" s="13">
        <v>1</v>
      </c>
      <c r="L35" s="13">
        <v>0</v>
      </c>
      <c r="M35" s="13">
        <v>1</v>
      </c>
      <c r="N35" s="13">
        <v>1</v>
      </c>
      <c r="O35" s="13">
        <v>1</v>
      </c>
      <c r="P35" s="13">
        <v>0</v>
      </c>
      <c r="Q35" s="13">
        <v>0</v>
      </c>
      <c r="R35" s="13">
        <v>1</v>
      </c>
      <c r="S35" s="13">
        <v>0</v>
      </c>
      <c r="T35" s="13">
        <v>0</v>
      </c>
      <c r="U35" s="13">
        <v>1</v>
      </c>
      <c r="V35" s="13" t="s">
        <v>256</v>
      </c>
      <c r="W35" s="13">
        <v>1</v>
      </c>
      <c r="X35" s="13">
        <v>1</v>
      </c>
      <c r="Y35" s="13">
        <v>0</v>
      </c>
      <c r="Z35" s="13">
        <v>0</v>
      </c>
      <c r="AA35" s="13">
        <v>0</v>
      </c>
      <c r="AB35" s="13">
        <v>0</v>
      </c>
      <c r="AC35" s="13">
        <v>0</v>
      </c>
      <c r="AD35" s="13" t="s">
        <v>87</v>
      </c>
      <c r="AE35" s="13" t="s">
        <v>223</v>
      </c>
      <c r="AJ35" s="13" t="s">
        <v>257</v>
      </c>
    </row>
    <row r="36" spans="1:36" hidden="1" x14ac:dyDescent="0.25">
      <c r="A36" s="21">
        <v>43859</v>
      </c>
      <c r="B36" s="21">
        <v>44162</v>
      </c>
      <c r="C36">
        <v>1</v>
      </c>
      <c r="D36" s="54">
        <f t="shared" si="0"/>
        <v>7.8448014077817319E-2</v>
      </c>
      <c r="E36">
        <v>403</v>
      </c>
      <c r="F36" s="54">
        <f t="shared" si="1"/>
        <v>1.1092645574792355</v>
      </c>
      <c r="G36" s="11">
        <v>102403</v>
      </c>
      <c r="I36" s="13">
        <v>1</v>
      </c>
      <c r="J36" s="13">
        <v>0</v>
      </c>
      <c r="K36" s="13">
        <v>0</v>
      </c>
      <c r="L36" s="13">
        <v>0</v>
      </c>
      <c r="M36" s="13">
        <v>1</v>
      </c>
      <c r="N36" s="13">
        <v>1</v>
      </c>
      <c r="O36" s="13">
        <v>0</v>
      </c>
      <c r="P36" s="13">
        <v>0</v>
      </c>
      <c r="Q36" s="13">
        <v>1</v>
      </c>
      <c r="R36" s="13">
        <v>0</v>
      </c>
      <c r="S36" s="13">
        <v>1</v>
      </c>
      <c r="T36" s="13">
        <v>0</v>
      </c>
      <c r="U36" s="13">
        <v>1</v>
      </c>
      <c r="V36" s="13" t="s">
        <v>258</v>
      </c>
      <c r="W36" s="13">
        <v>1</v>
      </c>
      <c r="X36" s="13">
        <v>0</v>
      </c>
      <c r="Y36" s="13">
        <v>1</v>
      </c>
      <c r="Z36" s="13">
        <v>0</v>
      </c>
      <c r="AA36" s="13">
        <v>0</v>
      </c>
      <c r="AB36" s="13">
        <v>1</v>
      </c>
      <c r="AC36" s="13">
        <v>0</v>
      </c>
      <c r="AD36" s="13" t="s">
        <v>87</v>
      </c>
      <c r="AE36" s="13" t="s">
        <v>203</v>
      </c>
      <c r="AJ36" s="13" t="s">
        <v>259</v>
      </c>
    </row>
    <row r="37" spans="1:36" hidden="1" x14ac:dyDescent="0.25">
      <c r="A37" s="21">
        <v>43859</v>
      </c>
      <c r="B37" s="21">
        <v>44161</v>
      </c>
      <c r="C37">
        <v>2</v>
      </c>
      <c r="D37" s="54">
        <f t="shared" si="0"/>
        <v>3.7764056404706106E-2</v>
      </c>
      <c r="E37">
        <v>194</v>
      </c>
      <c r="F37" s="54">
        <f t="shared" si="1"/>
        <v>0.52001752240020493</v>
      </c>
      <c r="G37" s="11">
        <v>48006</v>
      </c>
      <c r="I37" s="13">
        <v>1</v>
      </c>
      <c r="J37" s="13">
        <v>0</v>
      </c>
      <c r="K37" s="13">
        <v>0</v>
      </c>
      <c r="L37" s="13">
        <v>0</v>
      </c>
      <c r="M37" s="13">
        <v>1</v>
      </c>
      <c r="N37" s="13">
        <v>1</v>
      </c>
      <c r="O37" s="13">
        <v>0</v>
      </c>
      <c r="P37" s="13">
        <v>0</v>
      </c>
      <c r="Q37" s="13">
        <v>0</v>
      </c>
      <c r="R37" s="13">
        <v>0</v>
      </c>
      <c r="S37" s="13">
        <v>0</v>
      </c>
      <c r="T37" s="13">
        <v>0</v>
      </c>
      <c r="U37" s="13">
        <v>1</v>
      </c>
      <c r="V37" s="13" t="s">
        <v>181</v>
      </c>
      <c r="W37" s="13">
        <v>1</v>
      </c>
      <c r="X37" s="13">
        <v>1</v>
      </c>
      <c r="Y37" s="13">
        <v>0</v>
      </c>
      <c r="Z37" s="13">
        <v>0</v>
      </c>
      <c r="AA37" s="13">
        <v>0</v>
      </c>
      <c r="AB37" s="13">
        <v>0</v>
      </c>
      <c r="AC37" s="13">
        <v>0</v>
      </c>
      <c r="AD37" s="13" t="s">
        <v>87</v>
      </c>
      <c r="AE37" s="13" t="s">
        <v>88</v>
      </c>
      <c r="AJ37" s="13" t="s">
        <v>260</v>
      </c>
    </row>
    <row r="38" spans="1:36" hidden="1" x14ac:dyDescent="0.25">
      <c r="A38" s="21">
        <v>43859</v>
      </c>
      <c r="B38" s="21">
        <v>44160</v>
      </c>
      <c r="C38">
        <v>2</v>
      </c>
      <c r="D38" s="54">
        <f t="shared" si="0"/>
        <v>7.7669373739575956E-2</v>
      </c>
      <c r="E38">
        <v>399</v>
      </c>
      <c r="F38" s="54">
        <f t="shared" si="1"/>
        <v>1.0455053786922588</v>
      </c>
      <c r="G38" s="11">
        <v>96517</v>
      </c>
      <c r="I38" s="13">
        <v>1</v>
      </c>
      <c r="J38" s="13">
        <v>0</v>
      </c>
      <c r="K38" s="13">
        <v>0</v>
      </c>
      <c r="L38" s="13">
        <v>0</v>
      </c>
      <c r="M38" s="13">
        <v>1</v>
      </c>
      <c r="N38" s="13">
        <v>0</v>
      </c>
      <c r="O38" s="13">
        <v>0</v>
      </c>
      <c r="P38" s="13">
        <v>0</v>
      </c>
      <c r="Q38" s="13">
        <v>0</v>
      </c>
      <c r="R38" s="13">
        <v>0</v>
      </c>
      <c r="S38" s="13">
        <v>1</v>
      </c>
      <c r="T38" s="13">
        <v>0</v>
      </c>
      <c r="U38" s="13">
        <v>0</v>
      </c>
      <c r="V38" s="13" t="s">
        <v>261</v>
      </c>
      <c r="W38" s="13">
        <v>1</v>
      </c>
      <c r="X38" s="13">
        <v>1</v>
      </c>
      <c r="Y38" s="13">
        <v>0</v>
      </c>
      <c r="Z38" s="13">
        <v>0</v>
      </c>
      <c r="AA38" s="13">
        <v>0</v>
      </c>
      <c r="AB38" s="13">
        <v>0</v>
      </c>
      <c r="AC38" s="13">
        <v>0</v>
      </c>
      <c r="AD38" s="13" t="s">
        <v>87</v>
      </c>
      <c r="AE38" s="13" t="s">
        <v>88</v>
      </c>
      <c r="AJ38" s="13" t="s">
        <v>262</v>
      </c>
    </row>
    <row r="39" spans="1:36" hidden="1" x14ac:dyDescent="0.25">
      <c r="A39" s="21">
        <v>43859</v>
      </c>
      <c r="B39" s="21">
        <v>44158</v>
      </c>
      <c r="C39">
        <v>1</v>
      </c>
      <c r="D39" s="54">
        <f t="shared" si="0"/>
        <v>6.3264527482110741E-2</v>
      </c>
      <c r="E39">
        <v>325</v>
      </c>
      <c r="F39" s="54">
        <f t="shared" si="1"/>
        <v>0.75646593466016554</v>
      </c>
      <c r="G39">
        <v>69834</v>
      </c>
      <c r="I39" s="13">
        <v>1</v>
      </c>
      <c r="J39" s="13">
        <v>0</v>
      </c>
      <c r="K39" s="13">
        <v>1</v>
      </c>
      <c r="L39" s="13">
        <v>0</v>
      </c>
      <c r="M39" s="13">
        <v>1</v>
      </c>
      <c r="N39" s="13">
        <v>1</v>
      </c>
      <c r="O39" s="13">
        <v>0</v>
      </c>
      <c r="P39" s="13">
        <v>0</v>
      </c>
      <c r="Q39" s="13">
        <v>1</v>
      </c>
      <c r="R39" s="13">
        <v>0</v>
      </c>
      <c r="S39" s="13">
        <v>1</v>
      </c>
      <c r="T39" s="13">
        <v>0</v>
      </c>
      <c r="U39" s="13">
        <v>1</v>
      </c>
      <c r="V39" s="13" t="s">
        <v>263</v>
      </c>
      <c r="W39" s="13">
        <v>1</v>
      </c>
      <c r="X39" s="13">
        <v>0</v>
      </c>
      <c r="Y39" s="13">
        <v>1</v>
      </c>
      <c r="Z39" s="13">
        <v>0</v>
      </c>
      <c r="AA39" s="13">
        <v>0</v>
      </c>
      <c r="AB39" s="13">
        <v>0</v>
      </c>
      <c r="AC39" s="13">
        <v>0</v>
      </c>
      <c r="AD39" s="13" t="s">
        <v>87</v>
      </c>
      <c r="AE39" s="13" t="s">
        <v>203</v>
      </c>
      <c r="AJ39" s="13" t="s">
        <v>243</v>
      </c>
    </row>
    <row r="40" spans="1:36" hidden="1" x14ac:dyDescent="0.25">
      <c r="A40" s="21">
        <v>43859</v>
      </c>
      <c r="B40" s="21">
        <v>44157</v>
      </c>
      <c r="C40">
        <v>2</v>
      </c>
      <c r="D40" s="54">
        <f t="shared" si="0"/>
        <v>0.1376246797841609</v>
      </c>
      <c r="E40">
        <v>707</v>
      </c>
      <c r="F40" s="54">
        <f t="shared" si="1"/>
        <v>1.894728677938371</v>
      </c>
      <c r="G40" s="11">
        <v>174914</v>
      </c>
      <c r="I40" s="13">
        <v>1</v>
      </c>
      <c r="J40" s="13">
        <v>0</v>
      </c>
      <c r="K40" s="13">
        <v>0</v>
      </c>
      <c r="L40" s="13">
        <v>0</v>
      </c>
      <c r="M40" s="13">
        <v>0</v>
      </c>
      <c r="N40" s="13">
        <v>0</v>
      </c>
      <c r="O40" s="13">
        <v>0</v>
      </c>
      <c r="P40" s="13">
        <v>0</v>
      </c>
      <c r="Q40" s="13">
        <v>0</v>
      </c>
      <c r="R40" s="13">
        <v>0</v>
      </c>
      <c r="S40" s="13">
        <v>1</v>
      </c>
      <c r="T40" s="13">
        <v>0</v>
      </c>
      <c r="U40" s="13">
        <v>0</v>
      </c>
      <c r="X40" s="13">
        <v>0</v>
      </c>
      <c r="Y40" s="13">
        <v>1</v>
      </c>
      <c r="Z40" s="13">
        <v>0</v>
      </c>
      <c r="AA40" s="13">
        <v>0</v>
      </c>
      <c r="AB40" s="13">
        <v>1</v>
      </c>
      <c r="AC40" s="13">
        <v>0</v>
      </c>
      <c r="AJ40" s="13" t="s">
        <v>264</v>
      </c>
    </row>
    <row r="41" spans="1:36" hidden="1" x14ac:dyDescent="0.25">
      <c r="A41" s="21">
        <v>43859</v>
      </c>
      <c r="B41" s="21">
        <v>44156</v>
      </c>
      <c r="C41">
        <v>1</v>
      </c>
      <c r="D41" s="54">
        <f t="shared" si="0"/>
        <v>6.0539286298265972E-2</v>
      </c>
      <c r="E41">
        <v>311</v>
      </c>
      <c r="F41" s="54">
        <f t="shared" si="1"/>
        <v>0.79293843805393904</v>
      </c>
      <c r="G41" s="11">
        <v>73201</v>
      </c>
      <c r="I41" s="13">
        <v>1</v>
      </c>
      <c r="J41" s="13">
        <v>0</v>
      </c>
      <c r="K41" s="13">
        <v>0</v>
      </c>
      <c r="L41" s="13">
        <v>0</v>
      </c>
      <c r="M41" s="13">
        <v>1</v>
      </c>
      <c r="N41" s="13">
        <v>0</v>
      </c>
      <c r="O41" s="13">
        <v>0</v>
      </c>
      <c r="P41" s="13">
        <v>0</v>
      </c>
      <c r="Q41" s="13">
        <v>0</v>
      </c>
      <c r="R41" s="13">
        <v>0</v>
      </c>
      <c r="S41" s="13">
        <v>0</v>
      </c>
      <c r="T41" s="13">
        <v>0</v>
      </c>
      <c r="U41" s="13">
        <v>0</v>
      </c>
      <c r="V41" s="13" t="s">
        <v>265</v>
      </c>
      <c r="W41" s="13">
        <v>1</v>
      </c>
      <c r="X41" s="13">
        <v>1</v>
      </c>
      <c r="Y41" s="13">
        <v>0</v>
      </c>
      <c r="Z41" s="13">
        <v>0</v>
      </c>
      <c r="AA41" s="13">
        <v>0</v>
      </c>
      <c r="AB41" s="13">
        <v>0</v>
      </c>
      <c r="AC41" s="13">
        <v>0</v>
      </c>
      <c r="AD41" s="13" t="s">
        <v>87</v>
      </c>
      <c r="AE41" s="13" t="s">
        <v>88</v>
      </c>
      <c r="AJ41" s="13" t="s">
        <v>266</v>
      </c>
    </row>
    <row r="42" spans="1:36" hidden="1" x14ac:dyDescent="0.25">
      <c r="A42" s="21">
        <v>43859</v>
      </c>
      <c r="B42" s="21">
        <v>44155</v>
      </c>
      <c r="C42">
        <v>3</v>
      </c>
      <c r="D42" s="54">
        <f t="shared" si="0"/>
        <v>0.13256351758559204</v>
      </c>
      <c r="E42">
        <v>681</v>
      </c>
      <c r="F42" s="54">
        <f t="shared" si="1"/>
        <v>0.43954403629615285</v>
      </c>
      <c r="G42" s="11">
        <v>40577</v>
      </c>
      <c r="H42">
        <v>364108</v>
      </c>
      <c r="I42" s="13">
        <v>0</v>
      </c>
      <c r="J42" s="13">
        <v>0</v>
      </c>
      <c r="K42" s="13">
        <v>0</v>
      </c>
      <c r="L42" s="13">
        <v>0</v>
      </c>
      <c r="M42" s="13">
        <v>0</v>
      </c>
      <c r="N42" s="13">
        <v>0</v>
      </c>
      <c r="O42" s="13">
        <v>0</v>
      </c>
      <c r="P42" s="13">
        <v>0</v>
      </c>
      <c r="Q42" s="13">
        <v>0</v>
      </c>
      <c r="R42" s="13">
        <v>1</v>
      </c>
      <c r="S42" s="13">
        <v>1</v>
      </c>
      <c r="T42" s="13">
        <v>0</v>
      </c>
      <c r="U42" s="13">
        <v>0</v>
      </c>
      <c r="X42" s="13">
        <v>1</v>
      </c>
      <c r="Y42" s="13">
        <v>1</v>
      </c>
      <c r="Z42" s="13">
        <v>1</v>
      </c>
      <c r="AA42" s="13">
        <v>1</v>
      </c>
      <c r="AB42" s="13">
        <v>1</v>
      </c>
      <c r="AC42" s="13">
        <v>0</v>
      </c>
      <c r="AD42" s="13"/>
      <c r="AJ42" s="13" t="s">
        <v>267</v>
      </c>
    </row>
    <row r="43" spans="1:36" hidden="1" x14ac:dyDescent="0.25">
      <c r="A43" s="21">
        <v>43859</v>
      </c>
      <c r="B43" s="21">
        <v>44153</v>
      </c>
      <c r="C43">
        <v>3</v>
      </c>
      <c r="D43" s="54">
        <f t="shared" si="0"/>
        <v>0.14132322139080739</v>
      </c>
      <c r="E43">
        <v>726</v>
      </c>
      <c r="F43" s="54">
        <f t="shared" si="1"/>
        <v>1.24709530686515</v>
      </c>
      <c r="G43" s="11">
        <v>115127</v>
      </c>
      <c r="H43" s="13">
        <v>1401994</v>
      </c>
      <c r="I43" s="13">
        <v>1</v>
      </c>
      <c r="J43" s="13">
        <v>0</v>
      </c>
      <c r="K43" s="13">
        <v>0</v>
      </c>
      <c r="L43" s="13">
        <v>0</v>
      </c>
      <c r="M43" s="13">
        <v>0</v>
      </c>
      <c r="N43" s="13">
        <v>1</v>
      </c>
      <c r="O43" s="13">
        <v>0</v>
      </c>
      <c r="P43" s="13">
        <v>0</v>
      </c>
      <c r="Q43" s="13">
        <v>0</v>
      </c>
      <c r="R43" s="13">
        <v>0</v>
      </c>
      <c r="S43" s="13">
        <v>0</v>
      </c>
      <c r="T43" s="13">
        <v>0</v>
      </c>
      <c r="U43" s="13">
        <v>3</v>
      </c>
      <c r="V43" s="13" t="s">
        <v>269</v>
      </c>
      <c r="W43" s="13">
        <v>1</v>
      </c>
      <c r="X43" s="13">
        <v>1</v>
      </c>
      <c r="Y43" s="13">
        <v>0</v>
      </c>
      <c r="Z43" s="13">
        <v>0</v>
      </c>
      <c r="AA43" s="13">
        <v>1</v>
      </c>
      <c r="AB43" s="13">
        <v>0</v>
      </c>
      <c r="AC43" s="13">
        <v>0</v>
      </c>
      <c r="AD43" s="13" t="s">
        <v>87</v>
      </c>
      <c r="AE43" s="13" t="s">
        <v>88</v>
      </c>
      <c r="AJ43" s="13" t="s">
        <v>270</v>
      </c>
    </row>
    <row r="44" spans="1:36" hidden="1" x14ac:dyDescent="0.25">
      <c r="A44" s="21">
        <v>43859</v>
      </c>
      <c r="B44" s="21">
        <v>44151</v>
      </c>
      <c r="C44">
        <v>1</v>
      </c>
      <c r="D44" s="54">
        <f t="shared" si="0"/>
        <v>8.1562575430782769E-2</v>
      </c>
      <c r="E44">
        <v>419</v>
      </c>
      <c r="F44" s="54">
        <f t="shared" si="1"/>
        <v>1.1825237022526511</v>
      </c>
      <c r="G44" s="11">
        <v>109166</v>
      </c>
      <c r="I44" s="13">
        <v>1</v>
      </c>
      <c r="J44" s="13">
        <v>0</v>
      </c>
      <c r="K44" s="13">
        <v>0</v>
      </c>
      <c r="L44" s="13">
        <v>0</v>
      </c>
      <c r="M44" s="13">
        <v>1</v>
      </c>
      <c r="N44" s="13">
        <v>1</v>
      </c>
      <c r="O44" s="13">
        <v>0</v>
      </c>
      <c r="P44" s="13">
        <v>0</v>
      </c>
      <c r="Q44" s="13">
        <v>0</v>
      </c>
      <c r="R44" s="13">
        <v>0</v>
      </c>
      <c r="S44" s="13">
        <v>1</v>
      </c>
      <c r="T44" s="13">
        <v>0</v>
      </c>
      <c r="U44" s="13">
        <v>1</v>
      </c>
      <c r="V44" s="13" t="s">
        <v>272</v>
      </c>
      <c r="W44" s="13">
        <v>1</v>
      </c>
      <c r="X44" s="13">
        <v>1</v>
      </c>
      <c r="Y44" s="13">
        <v>1</v>
      </c>
      <c r="Z44" s="13">
        <v>0</v>
      </c>
      <c r="AA44" s="13">
        <v>0</v>
      </c>
      <c r="AB44" s="13">
        <v>0</v>
      </c>
      <c r="AC44" s="13">
        <v>0</v>
      </c>
      <c r="AD44" s="13" t="s">
        <v>87</v>
      </c>
      <c r="AE44" s="13" t="s">
        <v>273</v>
      </c>
      <c r="AJ44" s="13" t="s">
        <v>274</v>
      </c>
    </row>
    <row r="45" spans="1:36" hidden="1" x14ac:dyDescent="0.25">
      <c r="A45" s="21">
        <v>43859</v>
      </c>
      <c r="B45" s="21">
        <v>44150</v>
      </c>
      <c r="C45">
        <v>2</v>
      </c>
      <c r="D45" s="54">
        <f t="shared" si="0"/>
        <v>8.0783935092541406E-2</v>
      </c>
      <c r="E45">
        <v>415</v>
      </c>
      <c r="F45" s="54">
        <f t="shared" si="1"/>
        <v>1.0148931735865849</v>
      </c>
      <c r="G45" s="11">
        <v>93691</v>
      </c>
      <c r="I45" s="13">
        <v>1</v>
      </c>
      <c r="J45" s="13">
        <v>0</v>
      </c>
      <c r="K45" s="13">
        <v>0</v>
      </c>
      <c r="L45" s="13">
        <v>0</v>
      </c>
      <c r="M45" s="13">
        <v>1</v>
      </c>
      <c r="N45" s="13">
        <v>1</v>
      </c>
      <c r="O45" s="13">
        <v>0</v>
      </c>
      <c r="P45" s="13">
        <v>0</v>
      </c>
      <c r="Q45" s="13">
        <v>0</v>
      </c>
      <c r="R45" s="13">
        <v>0</v>
      </c>
      <c r="S45" s="13">
        <v>0</v>
      </c>
      <c r="T45" s="13">
        <v>0</v>
      </c>
      <c r="U45" s="13">
        <v>1</v>
      </c>
      <c r="V45" s="13" t="s">
        <v>237</v>
      </c>
      <c r="W45" s="13">
        <v>1</v>
      </c>
      <c r="X45" s="13">
        <v>1</v>
      </c>
      <c r="Y45" s="13">
        <v>0</v>
      </c>
      <c r="Z45" s="13">
        <v>0</v>
      </c>
      <c r="AA45" s="13">
        <v>1</v>
      </c>
      <c r="AB45" s="13">
        <v>0</v>
      </c>
      <c r="AC45" s="13">
        <v>0</v>
      </c>
      <c r="AD45" s="13" t="s">
        <v>87</v>
      </c>
      <c r="AE45" s="13" t="s">
        <v>88</v>
      </c>
      <c r="AJ45" s="13" t="s">
        <v>275</v>
      </c>
    </row>
    <row r="46" spans="1:36" hidden="1" x14ac:dyDescent="0.25">
      <c r="A46" s="21">
        <v>43859</v>
      </c>
      <c r="B46" s="21">
        <v>44149</v>
      </c>
      <c r="C46">
        <v>3</v>
      </c>
      <c r="D46" s="54">
        <f t="shared" si="0"/>
        <v>7.6501413232213905E-2</v>
      </c>
      <c r="E46">
        <v>393</v>
      </c>
      <c r="F46" s="54">
        <f t="shared" si="1"/>
        <v>1.4701441091761656</v>
      </c>
      <c r="G46" s="11">
        <v>135718</v>
      </c>
      <c r="H46" s="13">
        <v>3442631</v>
      </c>
      <c r="I46" s="13">
        <v>0</v>
      </c>
      <c r="J46" s="13">
        <v>0</v>
      </c>
      <c r="K46" s="13">
        <v>0</v>
      </c>
      <c r="L46" s="13">
        <v>0</v>
      </c>
      <c r="M46" s="13">
        <v>0</v>
      </c>
      <c r="N46" s="13">
        <v>0</v>
      </c>
      <c r="O46" s="13">
        <v>0</v>
      </c>
      <c r="P46" s="13">
        <v>0</v>
      </c>
      <c r="Q46" s="13">
        <v>0</v>
      </c>
      <c r="R46" s="13">
        <v>0</v>
      </c>
      <c r="S46" s="13">
        <v>0</v>
      </c>
      <c r="T46" s="13">
        <v>0</v>
      </c>
      <c r="U46" s="13">
        <v>4</v>
      </c>
      <c r="W46" s="13"/>
      <c r="X46" s="13">
        <v>1</v>
      </c>
      <c r="Y46" s="13">
        <v>0</v>
      </c>
      <c r="Z46" s="13">
        <v>0</v>
      </c>
      <c r="AA46" s="13">
        <v>1</v>
      </c>
      <c r="AB46" s="13">
        <v>0</v>
      </c>
      <c r="AC46" s="13">
        <v>0</v>
      </c>
      <c r="AJ46" s="13" t="s">
        <v>276</v>
      </c>
    </row>
    <row r="47" spans="1:36" hidden="1" x14ac:dyDescent="0.25">
      <c r="A47" s="21">
        <v>43859</v>
      </c>
      <c r="B47" s="21">
        <v>44148</v>
      </c>
      <c r="C47">
        <v>1</v>
      </c>
      <c r="D47" s="54">
        <f t="shared" si="0"/>
        <v>6.4043167820352104E-2</v>
      </c>
      <c r="E47">
        <v>329</v>
      </c>
      <c r="F47" s="54">
        <f t="shared" si="1"/>
        <v>0.63669270328952299</v>
      </c>
      <c r="G47" s="11">
        <v>58777</v>
      </c>
      <c r="I47" s="13">
        <v>1</v>
      </c>
      <c r="J47" s="13">
        <v>0</v>
      </c>
      <c r="K47" s="13">
        <v>0</v>
      </c>
      <c r="L47" s="13">
        <v>0</v>
      </c>
      <c r="M47" s="13">
        <v>1</v>
      </c>
      <c r="N47" s="13">
        <v>0</v>
      </c>
      <c r="O47" s="13">
        <v>0</v>
      </c>
      <c r="P47" s="13">
        <v>0</v>
      </c>
      <c r="Q47" s="13">
        <v>0</v>
      </c>
      <c r="R47" s="13">
        <v>0</v>
      </c>
      <c r="S47" s="13">
        <v>0</v>
      </c>
      <c r="T47" s="13">
        <v>0</v>
      </c>
      <c r="U47" s="13">
        <v>0</v>
      </c>
      <c r="V47" s="13" t="s">
        <v>198</v>
      </c>
      <c r="W47" s="13">
        <v>1</v>
      </c>
      <c r="X47" s="13">
        <v>1</v>
      </c>
      <c r="Y47" s="13">
        <v>0</v>
      </c>
      <c r="Z47" s="13">
        <v>0</v>
      </c>
      <c r="AA47" s="13">
        <v>0</v>
      </c>
      <c r="AB47" s="13">
        <v>0</v>
      </c>
      <c r="AC47" s="13">
        <v>0</v>
      </c>
      <c r="AD47" s="13" t="s">
        <v>87</v>
      </c>
      <c r="AE47" s="13" t="s">
        <v>88</v>
      </c>
      <c r="AJ47" s="13" t="s">
        <v>277</v>
      </c>
    </row>
    <row r="48" spans="1:36" x14ac:dyDescent="0.25">
      <c r="A48" s="21">
        <v>43859</v>
      </c>
      <c r="B48" s="21">
        <v>44147</v>
      </c>
      <c r="C48">
        <v>1</v>
      </c>
      <c r="D48" s="54">
        <f t="shared" si="0"/>
        <v>6.4821808158593466E-2</v>
      </c>
      <c r="E48">
        <v>333</v>
      </c>
      <c r="F48" s="54">
        <f t="shared" si="1"/>
        <v>0.73700021188065534</v>
      </c>
      <c r="G48" s="11">
        <v>68037</v>
      </c>
      <c r="I48" s="13">
        <v>1</v>
      </c>
      <c r="J48" s="13">
        <v>1</v>
      </c>
      <c r="K48" s="13">
        <v>1</v>
      </c>
      <c r="L48" s="13">
        <v>0</v>
      </c>
      <c r="M48" s="13">
        <v>1</v>
      </c>
      <c r="N48" s="13">
        <v>1</v>
      </c>
      <c r="O48" s="13">
        <v>0</v>
      </c>
      <c r="P48" s="13">
        <v>0</v>
      </c>
      <c r="Q48" s="13">
        <v>0</v>
      </c>
      <c r="R48" s="13">
        <v>0</v>
      </c>
      <c r="S48" s="13">
        <v>0</v>
      </c>
      <c r="T48" s="13">
        <v>0</v>
      </c>
      <c r="U48" s="13">
        <v>0</v>
      </c>
      <c r="V48" s="13" t="s">
        <v>106</v>
      </c>
      <c r="W48" s="13">
        <v>1</v>
      </c>
      <c r="X48" s="13">
        <v>1</v>
      </c>
      <c r="Y48" s="13">
        <v>0</v>
      </c>
      <c r="Z48" s="13">
        <v>0</v>
      </c>
      <c r="AA48" s="13">
        <v>0</v>
      </c>
      <c r="AB48" s="13">
        <v>0</v>
      </c>
      <c r="AC48" s="13">
        <v>0</v>
      </c>
      <c r="AD48" s="13" t="s">
        <v>87</v>
      </c>
      <c r="AE48" s="13" t="s">
        <v>88</v>
      </c>
      <c r="AJ48" s="13" t="s">
        <v>278</v>
      </c>
    </row>
    <row r="49" spans="1:36" hidden="1" x14ac:dyDescent="0.25">
      <c r="A49" s="21">
        <v>43859</v>
      </c>
      <c r="B49" s="21">
        <v>44145</v>
      </c>
      <c r="C49">
        <v>2</v>
      </c>
      <c r="D49" s="54">
        <f t="shared" si="0"/>
        <v>0.10647906625450639</v>
      </c>
      <c r="E49">
        <v>547</v>
      </c>
      <c r="F49" s="54">
        <f t="shared" si="1"/>
        <v>1.3256189709879489</v>
      </c>
      <c r="G49" s="11">
        <v>122376</v>
      </c>
      <c r="I49" s="13">
        <v>1</v>
      </c>
      <c r="J49" s="13">
        <v>0</v>
      </c>
      <c r="K49" s="13">
        <v>0</v>
      </c>
      <c r="L49" s="13">
        <v>0</v>
      </c>
      <c r="M49" s="13">
        <v>1</v>
      </c>
      <c r="N49" s="13">
        <v>0</v>
      </c>
      <c r="O49" s="13">
        <v>0</v>
      </c>
      <c r="P49" s="13">
        <v>0</v>
      </c>
      <c r="Q49" s="13">
        <v>0</v>
      </c>
      <c r="R49" s="13">
        <v>0</v>
      </c>
      <c r="S49" s="13">
        <v>0</v>
      </c>
      <c r="T49" s="13">
        <v>0</v>
      </c>
      <c r="U49" s="13">
        <v>0</v>
      </c>
      <c r="V49" s="13" t="s">
        <v>279</v>
      </c>
      <c r="W49" s="13">
        <v>1</v>
      </c>
      <c r="X49" s="13">
        <v>1</v>
      </c>
      <c r="Y49" s="13">
        <v>0</v>
      </c>
      <c r="Z49" s="13">
        <v>0</v>
      </c>
      <c r="AA49" s="13">
        <v>0</v>
      </c>
      <c r="AB49" s="13">
        <v>0</v>
      </c>
      <c r="AC49" s="13">
        <v>0</v>
      </c>
      <c r="AD49" s="13" t="s">
        <v>87</v>
      </c>
      <c r="AE49" s="13" t="s">
        <v>88</v>
      </c>
      <c r="AJ49" s="13" t="s">
        <v>280</v>
      </c>
    </row>
    <row r="50" spans="1:36" hidden="1" x14ac:dyDescent="0.25">
      <c r="A50" s="21">
        <v>43859</v>
      </c>
      <c r="B50" s="21">
        <v>44145</v>
      </c>
      <c r="C50">
        <v>3</v>
      </c>
      <c r="D50" s="54">
        <f t="shared" si="0"/>
        <v>7.0661610695403693E-2</v>
      </c>
      <c r="E50">
        <v>363</v>
      </c>
      <c r="F50" s="54">
        <f t="shared" si="1"/>
        <v>0.41264732529920023</v>
      </c>
      <c r="G50" s="11">
        <v>38094</v>
      </c>
      <c r="H50">
        <v>244605</v>
      </c>
      <c r="I50" s="13">
        <v>1</v>
      </c>
      <c r="J50" s="13">
        <v>0</v>
      </c>
      <c r="K50" s="13">
        <v>1</v>
      </c>
      <c r="L50" s="13">
        <v>1</v>
      </c>
      <c r="M50" s="13">
        <v>1</v>
      </c>
      <c r="N50" s="13">
        <v>1</v>
      </c>
      <c r="O50" s="13">
        <v>0</v>
      </c>
      <c r="P50" s="13">
        <v>0</v>
      </c>
      <c r="Q50" s="13">
        <v>0</v>
      </c>
      <c r="R50" s="13">
        <v>0</v>
      </c>
      <c r="S50" s="13">
        <v>0</v>
      </c>
      <c r="T50" s="13">
        <v>0</v>
      </c>
      <c r="U50" s="13">
        <v>2</v>
      </c>
      <c r="V50" s="13" t="s">
        <v>246</v>
      </c>
      <c r="W50" s="13">
        <v>1</v>
      </c>
      <c r="X50" s="13">
        <v>1</v>
      </c>
      <c r="Y50" s="13">
        <v>0</v>
      </c>
      <c r="Z50" s="13">
        <v>1</v>
      </c>
      <c r="AA50" s="13">
        <v>0</v>
      </c>
      <c r="AB50" s="13">
        <v>0</v>
      </c>
      <c r="AC50" s="13">
        <v>0</v>
      </c>
      <c r="AD50" s="13" t="s">
        <v>87</v>
      </c>
      <c r="AE50" s="13" t="s">
        <v>247</v>
      </c>
      <c r="AJ50" s="13" t="s">
        <v>281</v>
      </c>
    </row>
    <row r="51" spans="1:36" hidden="1" x14ac:dyDescent="0.25">
      <c r="A51" s="21">
        <v>43859</v>
      </c>
      <c r="B51" s="21">
        <v>44143</v>
      </c>
      <c r="C51">
        <v>3</v>
      </c>
      <c r="D51" s="54">
        <f t="shared" si="0"/>
        <v>0.18726300134704779</v>
      </c>
      <c r="E51">
        <v>962</v>
      </c>
      <c r="F51" s="54">
        <f t="shared" si="1"/>
        <v>1.575445328508174</v>
      </c>
      <c r="G51" s="11">
        <v>145439</v>
      </c>
      <c r="H51" s="11">
        <v>2137842</v>
      </c>
      <c r="I51" s="13">
        <v>0</v>
      </c>
      <c r="J51" s="13">
        <v>0</v>
      </c>
      <c r="K51" s="13">
        <v>0</v>
      </c>
      <c r="L51" s="13">
        <v>0</v>
      </c>
      <c r="M51" s="13">
        <v>0</v>
      </c>
      <c r="N51" s="13">
        <v>0</v>
      </c>
      <c r="O51" s="13">
        <v>0</v>
      </c>
      <c r="P51" s="13">
        <v>0</v>
      </c>
      <c r="Q51" s="13">
        <v>0</v>
      </c>
      <c r="R51" s="13">
        <v>0</v>
      </c>
      <c r="S51" s="13">
        <v>0</v>
      </c>
      <c r="T51" s="13">
        <v>0</v>
      </c>
      <c r="U51" s="13">
        <v>0</v>
      </c>
      <c r="X51" s="13">
        <v>1</v>
      </c>
      <c r="Y51" s="13">
        <v>0</v>
      </c>
      <c r="Z51" s="13">
        <v>0</v>
      </c>
      <c r="AA51" s="13">
        <v>1</v>
      </c>
      <c r="AB51" s="13">
        <v>0</v>
      </c>
      <c r="AC51" s="13">
        <v>1</v>
      </c>
      <c r="AD51" s="13" t="s">
        <v>87</v>
      </c>
      <c r="AJ51" s="13" t="s">
        <v>282</v>
      </c>
    </row>
    <row r="53" spans="1:36" x14ac:dyDescent="0.25">
      <c r="G53" t="s">
        <v>864</v>
      </c>
      <c r="H53" s="11">
        <f>AVERAGE(H2:H51)</f>
        <v>1356887.6666666667</v>
      </c>
    </row>
    <row r="56" spans="1:36" x14ac:dyDescent="0.25">
      <c r="AH56" t="s">
        <v>315</v>
      </c>
    </row>
    <row r="57" spans="1:36" x14ac:dyDescent="0.25">
      <c r="AH57" t="s">
        <v>316</v>
      </c>
    </row>
    <row r="58" spans="1:36" x14ac:dyDescent="0.25">
      <c r="AH58" t="s">
        <v>317</v>
      </c>
    </row>
    <row r="59" spans="1:36" x14ac:dyDescent="0.25">
      <c r="AH59" t="s">
        <v>318</v>
      </c>
    </row>
    <row r="60" spans="1:36" x14ac:dyDescent="0.25">
      <c r="AH60" t="s">
        <v>322</v>
      </c>
    </row>
  </sheetData>
  <autoFilter ref="A1:AJ51" xr:uid="{DDF4F1D9-04CA-485A-9386-470F7F763256}">
    <filterColumn colId="8">
      <filters>
        <filter val="1"/>
      </filters>
    </filterColumn>
    <filterColumn colId="9">
      <filters>
        <filter val="1"/>
      </filters>
    </filterColumn>
    <filterColumn colId="30" showButton="0"/>
  </autoFilter>
  <mergeCells count="1">
    <mergeCell ref="AE1:A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3F667-6A5C-476A-85D7-7494F95B797B}">
  <dimension ref="A1:AL58"/>
  <sheetViews>
    <sheetView topLeftCell="F1" zoomScale="50" zoomScaleNormal="50" workbookViewId="0">
      <selection activeCell="E57" sqref="E57"/>
    </sheetView>
  </sheetViews>
  <sheetFormatPr baseColWidth="10" defaultRowHeight="12.5" x14ac:dyDescent="0.25"/>
  <cols>
    <col min="1" max="1" width="15.36328125" customWidth="1"/>
    <col min="2" max="2" width="13.54296875" customWidth="1"/>
    <col min="3" max="3" width="14.1796875" customWidth="1"/>
    <col min="4" max="4" width="22" customWidth="1"/>
    <col min="5" max="5" width="25.6328125" customWidth="1"/>
    <col min="6" max="6" width="26.81640625" customWidth="1"/>
    <col min="7" max="7" width="18.90625" customWidth="1"/>
    <col min="8" max="8" width="19.08984375" customWidth="1"/>
    <col min="9" max="9" width="27.1796875" customWidth="1"/>
    <col min="10" max="10" width="25.453125" customWidth="1"/>
    <col min="11" max="11" width="20.08984375" customWidth="1"/>
    <col min="12" max="12" width="20.81640625" customWidth="1"/>
    <col min="13" max="32" width="20.6328125" customWidth="1"/>
    <col min="33" max="33" width="14.1796875" customWidth="1"/>
    <col min="34" max="34" width="36.6328125" customWidth="1"/>
    <col min="35" max="35" width="14.6328125" customWidth="1"/>
  </cols>
  <sheetData>
    <row r="1" spans="1:35" ht="13" x14ac:dyDescent="0.3">
      <c r="A1" s="16" t="s">
        <v>0</v>
      </c>
      <c r="B1" s="16" t="s">
        <v>1</v>
      </c>
      <c r="C1" s="22" t="s">
        <v>14</v>
      </c>
      <c r="D1" s="22" t="s">
        <v>2</v>
      </c>
      <c r="E1" s="57" t="s">
        <v>870</v>
      </c>
      <c r="F1" s="56" t="s">
        <v>869</v>
      </c>
      <c r="G1" s="22" t="s">
        <v>3</v>
      </c>
      <c r="H1" s="22" t="s">
        <v>4</v>
      </c>
      <c r="I1" s="22" t="s">
        <v>5</v>
      </c>
      <c r="J1" s="22" t="s">
        <v>18</v>
      </c>
      <c r="K1" s="22" t="s">
        <v>15</v>
      </c>
      <c r="L1" s="22" t="s">
        <v>6</v>
      </c>
      <c r="M1" s="22" t="s">
        <v>7</v>
      </c>
      <c r="N1" s="22" t="s">
        <v>8</v>
      </c>
      <c r="O1" s="22" t="s">
        <v>9</v>
      </c>
      <c r="P1" s="22" t="s">
        <v>10</v>
      </c>
      <c r="Q1" s="22" t="s">
        <v>11</v>
      </c>
      <c r="R1" s="22" t="s">
        <v>19</v>
      </c>
      <c r="S1" s="22" t="s">
        <v>20</v>
      </c>
      <c r="T1" s="22" t="s">
        <v>12</v>
      </c>
      <c r="U1" s="22" t="s">
        <v>16</v>
      </c>
      <c r="V1" s="22" t="s">
        <v>17</v>
      </c>
      <c r="W1" s="22" t="s">
        <v>21</v>
      </c>
      <c r="X1" s="22" t="s">
        <v>22</v>
      </c>
      <c r="Y1" s="22" t="s">
        <v>23</v>
      </c>
      <c r="Z1" s="22" t="s">
        <v>24</v>
      </c>
      <c r="AA1" s="22" t="s">
        <v>25</v>
      </c>
      <c r="AB1" s="22" t="s">
        <v>26</v>
      </c>
      <c r="AC1" s="22" t="s">
        <v>27</v>
      </c>
      <c r="AD1" s="22" t="s">
        <v>68</v>
      </c>
      <c r="AE1" s="22" t="s">
        <v>296</v>
      </c>
      <c r="AF1" s="22" t="s">
        <v>120</v>
      </c>
      <c r="AG1" s="22" t="s">
        <v>121</v>
      </c>
      <c r="AH1" s="22" t="s">
        <v>69</v>
      </c>
      <c r="AI1" s="22" t="s">
        <v>13</v>
      </c>
    </row>
    <row r="2" spans="1:35" x14ac:dyDescent="0.25">
      <c r="A2" s="21">
        <v>43859</v>
      </c>
      <c r="B2" s="21">
        <v>44196</v>
      </c>
      <c r="C2">
        <v>3</v>
      </c>
      <c r="D2" s="11">
        <v>1200</v>
      </c>
      <c r="E2" s="55">
        <f>D2/$AF$2</f>
        <v>5.7288643099391974E-2</v>
      </c>
      <c r="F2" s="55">
        <f>G2/$AG$2</f>
        <v>1.3570538567809403</v>
      </c>
      <c r="G2" s="11">
        <v>201880</v>
      </c>
      <c r="H2" s="11">
        <v>2144041</v>
      </c>
      <c r="I2" s="11">
        <v>0</v>
      </c>
      <c r="J2" s="11">
        <v>0</v>
      </c>
      <c r="K2" s="11">
        <v>0</v>
      </c>
      <c r="L2" s="11">
        <v>0</v>
      </c>
      <c r="M2" s="11">
        <v>0</v>
      </c>
      <c r="N2" s="11">
        <v>0</v>
      </c>
      <c r="O2" s="11">
        <v>0</v>
      </c>
      <c r="P2" s="11">
        <v>0</v>
      </c>
      <c r="R2" s="11">
        <v>0</v>
      </c>
      <c r="S2" s="11">
        <v>0</v>
      </c>
      <c r="T2" s="11">
        <v>0</v>
      </c>
      <c r="U2" s="13">
        <v>0</v>
      </c>
      <c r="X2">
        <v>1</v>
      </c>
      <c r="Y2">
        <v>0</v>
      </c>
      <c r="Z2">
        <v>0</v>
      </c>
      <c r="AA2">
        <v>1</v>
      </c>
      <c r="AB2">
        <v>0</v>
      </c>
      <c r="AC2">
        <v>0</v>
      </c>
      <c r="AF2" s="19">
        <f>AVERAGE(D2:D51)</f>
        <v>20946.560000000001</v>
      </c>
      <c r="AG2" s="19">
        <f>AVERAGE(G2:G51)</f>
        <v>148763.44</v>
      </c>
      <c r="AH2" s="30">
        <f>(AF2+AG2)/2100000</f>
        <v>8.0814285714285714E-2</v>
      </c>
      <c r="AI2" s="13" t="s">
        <v>283</v>
      </c>
    </row>
    <row r="3" spans="1:35" x14ac:dyDescent="0.25">
      <c r="A3" s="21">
        <v>43859</v>
      </c>
      <c r="B3" s="21">
        <v>44192</v>
      </c>
      <c r="C3">
        <v>2</v>
      </c>
      <c r="D3">
        <v>394</v>
      </c>
      <c r="E3" s="55">
        <f t="shared" ref="E3:E51" si="0">D3/$AF$2</f>
        <v>1.880977115096703E-2</v>
      </c>
      <c r="F3" s="55">
        <f t="shared" ref="F3:F51" si="1">G3/$AG$2</f>
        <v>1.2741033684082594</v>
      </c>
      <c r="G3" s="11">
        <v>189540</v>
      </c>
      <c r="I3">
        <v>0</v>
      </c>
      <c r="J3">
        <v>0</v>
      </c>
      <c r="K3">
        <v>0</v>
      </c>
      <c r="L3">
        <v>0</v>
      </c>
      <c r="M3">
        <v>0</v>
      </c>
      <c r="N3">
        <v>0</v>
      </c>
      <c r="O3">
        <v>0</v>
      </c>
      <c r="P3">
        <v>0</v>
      </c>
      <c r="Q3">
        <v>0</v>
      </c>
      <c r="R3">
        <v>1</v>
      </c>
      <c r="S3">
        <v>0</v>
      </c>
      <c r="T3">
        <v>0</v>
      </c>
      <c r="U3">
        <v>0</v>
      </c>
      <c r="X3">
        <v>1</v>
      </c>
      <c r="Y3">
        <v>0</v>
      </c>
      <c r="Z3">
        <v>1</v>
      </c>
      <c r="AA3">
        <v>0</v>
      </c>
      <c r="AB3">
        <v>0</v>
      </c>
      <c r="AC3">
        <v>0</v>
      </c>
      <c r="AF3" s="31"/>
      <c r="AG3" s="31"/>
      <c r="AH3" s="20">
        <f>(AF2+AG2)/2100000</f>
        <v>8.0814285714285714E-2</v>
      </c>
      <c r="AI3" s="13" t="s">
        <v>284</v>
      </c>
    </row>
    <row r="4" spans="1:35" x14ac:dyDescent="0.25">
      <c r="A4" s="21">
        <v>43859</v>
      </c>
      <c r="B4" s="21">
        <v>44189</v>
      </c>
      <c r="C4">
        <v>3</v>
      </c>
      <c r="D4" s="11">
        <v>1550</v>
      </c>
      <c r="E4" s="55">
        <f t="shared" si="0"/>
        <v>7.3997830670047962E-2</v>
      </c>
      <c r="F4" s="55">
        <f t="shared" si="1"/>
        <v>0.55122414485709659</v>
      </c>
      <c r="G4" s="11">
        <v>82002</v>
      </c>
      <c r="H4" s="11">
        <v>1362080</v>
      </c>
      <c r="I4" s="11">
        <v>1</v>
      </c>
      <c r="J4" s="11">
        <v>0</v>
      </c>
      <c r="K4" s="29">
        <v>1</v>
      </c>
      <c r="L4" s="11">
        <v>0</v>
      </c>
      <c r="M4" s="11">
        <v>1</v>
      </c>
      <c r="N4" s="11">
        <v>1</v>
      </c>
      <c r="O4" s="11">
        <v>0</v>
      </c>
      <c r="P4" s="11">
        <v>1</v>
      </c>
      <c r="Q4" s="11">
        <v>0</v>
      </c>
      <c r="R4" s="11">
        <v>1</v>
      </c>
      <c r="S4" s="11">
        <v>0</v>
      </c>
      <c r="T4" s="11">
        <v>0</v>
      </c>
      <c r="U4" s="11">
        <v>2</v>
      </c>
      <c r="V4" s="13" t="s">
        <v>285</v>
      </c>
      <c r="W4" s="11">
        <v>1</v>
      </c>
      <c r="X4" s="11">
        <v>1</v>
      </c>
      <c r="Y4" s="11">
        <v>0</v>
      </c>
      <c r="Z4" s="11">
        <v>0</v>
      </c>
      <c r="AA4" s="11">
        <v>1</v>
      </c>
      <c r="AB4" s="11">
        <v>0</v>
      </c>
      <c r="AC4" s="11">
        <v>1</v>
      </c>
      <c r="AD4" s="13" t="s">
        <v>87</v>
      </c>
      <c r="AE4" s="13" t="s">
        <v>228</v>
      </c>
      <c r="AI4" s="13" t="s">
        <v>286</v>
      </c>
    </row>
    <row r="5" spans="1:35" x14ac:dyDescent="0.25">
      <c r="A5" s="21">
        <v>43859</v>
      </c>
      <c r="B5" s="21">
        <v>44188</v>
      </c>
      <c r="C5">
        <v>2</v>
      </c>
      <c r="D5" s="11">
        <v>4271</v>
      </c>
      <c r="E5" s="55">
        <f t="shared" si="0"/>
        <v>0.20389982889791927</v>
      </c>
      <c r="F5" s="55">
        <f t="shared" si="1"/>
        <v>1.0943549033283984</v>
      </c>
      <c r="G5" s="11">
        <v>162800</v>
      </c>
      <c r="I5">
        <v>1</v>
      </c>
      <c r="J5">
        <v>0</v>
      </c>
      <c r="K5" s="28">
        <v>1</v>
      </c>
      <c r="L5">
        <v>0</v>
      </c>
      <c r="M5">
        <v>1</v>
      </c>
      <c r="N5">
        <v>1</v>
      </c>
      <c r="O5">
        <v>0</v>
      </c>
      <c r="P5">
        <v>1</v>
      </c>
      <c r="Q5">
        <v>0</v>
      </c>
      <c r="R5">
        <v>1</v>
      </c>
      <c r="S5">
        <v>0</v>
      </c>
      <c r="T5">
        <v>0</v>
      </c>
      <c r="U5">
        <v>1</v>
      </c>
      <c r="V5" s="13" t="s">
        <v>287</v>
      </c>
      <c r="W5" s="13">
        <v>1</v>
      </c>
      <c r="X5" s="13">
        <v>1</v>
      </c>
      <c r="Y5" s="13">
        <v>0</v>
      </c>
      <c r="Z5" s="13">
        <v>0</v>
      </c>
      <c r="AA5" s="13">
        <v>0</v>
      </c>
      <c r="AB5" s="13">
        <v>0</v>
      </c>
      <c r="AC5" s="13">
        <v>0</v>
      </c>
      <c r="AD5" s="13" t="s">
        <v>87</v>
      </c>
      <c r="AE5" s="13" t="s">
        <v>94</v>
      </c>
      <c r="AI5" s="13" t="s">
        <v>286</v>
      </c>
    </row>
    <row r="6" spans="1:35" x14ac:dyDescent="0.25">
      <c r="A6" s="21">
        <v>43859</v>
      </c>
      <c r="B6" s="21">
        <v>44185</v>
      </c>
      <c r="C6">
        <v>2</v>
      </c>
      <c r="D6" s="11">
        <v>244</v>
      </c>
      <c r="E6" s="55">
        <f t="shared" si="0"/>
        <v>1.1648690763543034E-2</v>
      </c>
      <c r="F6" s="55">
        <f t="shared" si="1"/>
        <v>0.74972049584225797</v>
      </c>
      <c r="G6" s="11">
        <v>111531</v>
      </c>
      <c r="I6">
        <v>1</v>
      </c>
      <c r="J6">
        <v>0</v>
      </c>
      <c r="K6" s="28">
        <v>0</v>
      </c>
      <c r="L6">
        <v>0</v>
      </c>
      <c r="M6">
        <v>1</v>
      </c>
      <c r="N6">
        <v>1</v>
      </c>
      <c r="O6">
        <v>0</v>
      </c>
      <c r="P6">
        <v>0</v>
      </c>
      <c r="Q6">
        <v>0</v>
      </c>
      <c r="R6">
        <v>1</v>
      </c>
      <c r="S6">
        <v>0</v>
      </c>
      <c r="T6">
        <v>0</v>
      </c>
      <c r="U6">
        <v>2</v>
      </c>
      <c r="V6" s="13" t="s">
        <v>288</v>
      </c>
      <c r="W6" s="13">
        <v>1</v>
      </c>
      <c r="X6" s="13">
        <v>1</v>
      </c>
      <c r="Y6" s="13">
        <v>0</v>
      </c>
      <c r="Z6" s="13">
        <v>0</v>
      </c>
      <c r="AA6" s="13">
        <v>0</v>
      </c>
      <c r="AB6" s="13">
        <v>0</v>
      </c>
      <c r="AC6" s="13">
        <v>0</v>
      </c>
      <c r="AD6" s="13" t="s">
        <v>87</v>
      </c>
      <c r="AE6" s="13" t="s">
        <v>88</v>
      </c>
      <c r="AI6" s="13" t="s">
        <v>289</v>
      </c>
    </row>
    <row r="7" spans="1:35" x14ac:dyDescent="0.25">
      <c r="A7" s="21">
        <v>43859</v>
      </c>
      <c r="B7" s="21">
        <v>44181</v>
      </c>
      <c r="C7">
        <v>3</v>
      </c>
      <c r="D7" s="11">
        <v>10959</v>
      </c>
      <c r="E7" s="55">
        <f t="shared" si="0"/>
        <v>0.5231885331051972</v>
      </c>
      <c r="F7" s="55">
        <f t="shared" si="1"/>
        <v>0.46017354801690524</v>
      </c>
      <c r="G7" s="11">
        <v>68457</v>
      </c>
      <c r="H7">
        <v>557918</v>
      </c>
      <c r="I7">
        <v>1</v>
      </c>
      <c r="J7">
        <v>0</v>
      </c>
      <c r="K7" s="28">
        <v>1</v>
      </c>
      <c r="L7">
        <v>0</v>
      </c>
      <c r="M7">
        <v>1</v>
      </c>
      <c r="N7">
        <v>1</v>
      </c>
      <c r="O7">
        <v>0</v>
      </c>
      <c r="P7">
        <v>1</v>
      </c>
      <c r="Q7">
        <v>0</v>
      </c>
      <c r="R7">
        <v>1</v>
      </c>
      <c r="S7">
        <v>0</v>
      </c>
      <c r="T7">
        <v>0</v>
      </c>
      <c r="U7">
        <v>0</v>
      </c>
      <c r="V7" s="13" t="s">
        <v>290</v>
      </c>
      <c r="W7" s="13">
        <v>1</v>
      </c>
      <c r="X7" s="13">
        <v>1</v>
      </c>
      <c r="Y7" s="13">
        <v>0</v>
      </c>
      <c r="Z7" s="13">
        <v>0</v>
      </c>
      <c r="AA7" s="13">
        <v>1</v>
      </c>
      <c r="AB7" s="13">
        <v>0</v>
      </c>
      <c r="AC7" s="13">
        <v>0</v>
      </c>
      <c r="AD7" s="13" t="s">
        <v>87</v>
      </c>
      <c r="AE7" s="13" t="s">
        <v>88</v>
      </c>
      <c r="AI7" s="13" t="s">
        <v>286</v>
      </c>
    </row>
    <row r="8" spans="1:35" x14ac:dyDescent="0.25">
      <c r="A8" s="21">
        <v>43859</v>
      </c>
      <c r="B8" s="21">
        <v>44180</v>
      </c>
      <c r="C8">
        <v>3</v>
      </c>
      <c r="D8" s="11">
        <v>452</v>
      </c>
      <c r="E8" s="55">
        <f t="shared" si="0"/>
        <v>2.157872223410431E-2</v>
      </c>
      <c r="F8" s="55">
        <f t="shared" si="1"/>
        <v>0.98021395579451509</v>
      </c>
      <c r="G8" s="11">
        <v>145820</v>
      </c>
      <c r="H8" s="11">
        <v>1613535</v>
      </c>
      <c r="I8" s="11">
        <v>1</v>
      </c>
      <c r="J8" s="11">
        <v>0</v>
      </c>
      <c r="K8" s="29">
        <v>0</v>
      </c>
      <c r="L8" s="11">
        <v>0</v>
      </c>
      <c r="M8" s="11">
        <v>1</v>
      </c>
      <c r="N8" s="11">
        <v>1</v>
      </c>
      <c r="O8" s="11">
        <v>0</v>
      </c>
      <c r="P8" s="11">
        <v>0</v>
      </c>
      <c r="Q8" s="11">
        <v>0</v>
      </c>
      <c r="R8" s="11">
        <v>0</v>
      </c>
      <c r="S8" s="11">
        <v>0</v>
      </c>
      <c r="T8" s="11">
        <v>0</v>
      </c>
      <c r="U8" s="11">
        <v>2</v>
      </c>
      <c r="V8" s="13" t="s">
        <v>291</v>
      </c>
      <c r="W8" s="11">
        <v>1</v>
      </c>
      <c r="X8" s="11">
        <v>1</v>
      </c>
      <c r="Y8" s="11">
        <v>0</v>
      </c>
      <c r="Z8" s="11">
        <v>0</v>
      </c>
      <c r="AA8" s="11">
        <v>1</v>
      </c>
      <c r="AB8" s="11">
        <v>0</v>
      </c>
      <c r="AC8" s="11">
        <v>0</v>
      </c>
      <c r="AD8" s="13" t="s">
        <v>87</v>
      </c>
      <c r="AE8" s="13" t="s">
        <v>88</v>
      </c>
      <c r="AI8" s="13" t="s">
        <v>292</v>
      </c>
    </row>
    <row r="9" spans="1:35" x14ac:dyDescent="0.25">
      <c r="A9" s="21">
        <v>43859</v>
      </c>
      <c r="B9" s="21">
        <v>44179</v>
      </c>
      <c r="C9">
        <v>3</v>
      </c>
      <c r="D9" s="11">
        <v>16077</v>
      </c>
      <c r="E9" s="55">
        <f t="shared" si="0"/>
        <v>0.76752459592410394</v>
      </c>
      <c r="F9" s="55">
        <f t="shared" si="1"/>
        <v>0.50623997401512089</v>
      </c>
      <c r="G9" s="11">
        <v>75310</v>
      </c>
      <c r="H9" s="11">
        <v>1275524</v>
      </c>
      <c r="I9" s="11">
        <v>1</v>
      </c>
      <c r="J9" s="11">
        <v>0</v>
      </c>
      <c r="K9" s="29">
        <v>1</v>
      </c>
      <c r="L9" s="11">
        <v>0</v>
      </c>
      <c r="M9" s="11">
        <v>0</v>
      </c>
      <c r="N9" s="11">
        <v>1</v>
      </c>
      <c r="O9" s="11">
        <v>0</v>
      </c>
      <c r="P9" s="11">
        <v>1</v>
      </c>
      <c r="Q9" s="11">
        <v>0</v>
      </c>
      <c r="R9" s="11">
        <v>1</v>
      </c>
      <c r="S9" s="11">
        <v>0</v>
      </c>
      <c r="T9" s="11">
        <v>0</v>
      </c>
      <c r="U9" s="11">
        <v>0</v>
      </c>
      <c r="V9" s="13" t="s">
        <v>293</v>
      </c>
      <c r="W9" s="11">
        <v>1</v>
      </c>
      <c r="X9" s="11">
        <v>1</v>
      </c>
      <c r="Y9" s="11">
        <v>0</v>
      </c>
      <c r="Z9" s="11">
        <v>0</v>
      </c>
      <c r="AA9" s="11">
        <v>0</v>
      </c>
      <c r="AB9" s="11">
        <v>0</v>
      </c>
      <c r="AC9" s="11">
        <v>0</v>
      </c>
      <c r="AD9" s="13" t="s">
        <v>87</v>
      </c>
      <c r="AE9" s="13" t="s">
        <v>203</v>
      </c>
      <c r="AI9" s="13" t="s">
        <v>294</v>
      </c>
    </row>
    <row r="10" spans="1:35" x14ac:dyDescent="0.25">
      <c r="A10" s="21">
        <v>43859</v>
      </c>
      <c r="B10" s="21">
        <v>44176</v>
      </c>
      <c r="C10">
        <v>3</v>
      </c>
      <c r="D10" s="11">
        <v>7695</v>
      </c>
      <c r="E10" s="55">
        <f t="shared" si="0"/>
        <v>0.36736342387485105</v>
      </c>
      <c r="F10" s="55">
        <f t="shared" si="1"/>
        <v>0.83299364413729604</v>
      </c>
      <c r="G10" s="11">
        <v>123919</v>
      </c>
      <c r="H10">
        <v>1966054</v>
      </c>
      <c r="I10">
        <v>1</v>
      </c>
      <c r="J10">
        <v>0</v>
      </c>
      <c r="K10" s="28">
        <v>1</v>
      </c>
      <c r="L10">
        <v>0</v>
      </c>
      <c r="M10">
        <v>1</v>
      </c>
      <c r="N10">
        <v>1</v>
      </c>
      <c r="O10">
        <v>0</v>
      </c>
      <c r="P10">
        <v>1</v>
      </c>
      <c r="Q10">
        <v>0</v>
      </c>
      <c r="R10">
        <v>1</v>
      </c>
      <c r="S10">
        <v>0</v>
      </c>
      <c r="T10">
        <v>0</v>
      </c>
      <c r="U10">
        <v>0</v>
      </c>
      <c r="V10" s="13" t="s">
        <v>295</v>
      </c>
      <c r="W10" s="13">
        <v>1</v>
      </c>
      <c r="X10" s="13">
        <v>1</v>
      </c>
      <c r="Y10" s="13">
        <v>0</v>
      </c>
      <c r="Z10" s="13">
        <v>0</v>
      </c>
      <c r="AA10" s="13">
        <v>1</v>
      </c>
      <c r="AB10" s="13">
        <v>0</v>
      </c>
      <c r="AC10" s="13">
        <v>0</v>
      </c>
      <c r="AD10" s="13" t="s">
        <v>87</v>
      </c>
      <c r="AE10" s="13" t="s">
        <v>297</v>
      </c>
      <c r="AI10" s="13" t="s">
        <v>294</v>
      </c>
    </row>
    <row r="11" spans="1:35" x14ac:dyDescent="0.25">
      <c r="A11" s="21">
        <v>43859</v>
      </c>
      <c r="B11" s="21">
        <v>44174</v>
      </c>
      <c r="C11">
        <v>2</v>
      </c>
      <c r="D11" s="11">
        <v>24377</v>
      </c>
      <c r="E11" s="55">
        <f t="shared" si="0"/>
        <v>1.1637710440282318</v>
      </c>
      <c r="F11" s="55">
        <f t="shared" si="1"/>
        <v>0.69591023170746791</v>
      </c>
      <c r="G11" s="11">
        <v>103526</v>
      </c>
      <c r="I11">
        <v>1</v>
      </c>
      <c r="J11">
        <v>0</v>
      </c>
      <c r="K11" s="28">
        <v>1</v>
      </c>
      <c r="L11">
        <v>0</v>
      </c>
      <c r="M11">
        <v>1</v>
      </c>
      <c r="N11">
        <v>1</v>
      </c>
      <c r="O11">
        <v>0</v>
      </c>
      <c r="P11">
        <v>1</v>
      </c>
      <c r="Q11">
        <v>0</v>
      </c>
      <c r="R11">
        <v>1</v>
      </c>
      <c r="S11">
        <v>1</v>
      </c>
      <c r="T11">
        <v>0</v>
      </c>
      <c r="U11">
        <v>0</v>
      </c>
      <c r="V11" s="13" t="s">
        <v>298</v>
      </c>
      <c r="W11" s="13">
        <v>1</v>
      </c>
      <c r="X11" s="13">
        <v>1</v>
      </c>
      <c r="Y11" s="13">
        <v>0</v>
      </c>
      <c r="Z11" s="13">
        <v>0</v>
      </c>
      <c r="AA11" s="13">
        <v>0</v>
      </c>
      <c r="AB11" s="13">
        <v>0</v>
      </c>
      <c r="AC11" s="13">
        <v>0</v>
      </c>
      <c r="AD11" s="13" t="s">
        <v>87</v>
      </c>
      <c r="AE11" s="13" t="s">
        <v>147</v>
      </c>
      <c r="AI11" s="13" t="s">
        <v>294</v>
      </c>
    </row>
    <row r="12" spans="1:35" x14ac:dyDescent="0.25">
      <c r="A12" s="21">
        <v>43859</v>
      </c>
      <c r="B12" s="21">
        <v>44170</v>
      </c>
      <c r="C12">
        <v>2</v>
      </c>
      <c r="D12" s="11">
        <v>4756</v>
      </c>
      <c r="E12" s="55">
        <f t="shared" si="0"/>
        <v>0.22705398881725686</v>
      </c>
      <c r="F12" s="55">
        <f t="shared" si="1"/>
        <v>0.66650784628266191</v>
      </c>
      <c r="G12" s="11">
        <v>99152</v>
      </c>
      <c r="I12">
        <v>1</v>
      </c>
      <c r="J12">
        <v>0</v>
      </c>
      <c r="K12" s="28">
        <v>1</v>
      </c>
      <c r="L12">
        <v>0</v>
      </c>
      <c r="M12">
        <v>1</v>
      </c>
      <c r="N12">
        <v>1</v>
      </c>
      <c r="O12">
        <v>0</v>
      </c>
      <c r="P12">
        <v>1</v>
      </c>
      <c r="Q12">
        <v>0</v>
      </c>
      <c r="R12">
        <v>1</v>
      </c>
      <c r="S12">
        <v>0</v>
      </c>
      <c r="T12">
        <v>0</v>
      </c>
      <c r="U12">
        <v>0</v>
      </c>
      <c r="V12" s="13" t="s">
        <v>299</v>
      </c>
      <c r="W12" s="13">
        <v>1</v>
      </c>
      <c r="X12" s="13">
        <v>1</v>
      </c>
      <c r="Y12" s="13">
        <v>0</v>
      </c>
      <c r="Z12" s="13">
        <v>0</v>
      </c>
      <c r="AA12" s="13">
        <v>1</v>
      </c>
      <c r="AB12" s="13">
        <v>0</v>
      </c>
      <c r="AC12" s="13">
        <v>1</v>
      </c>
      <c r="AD12" s="13" t="s">
        <v>93</v>
      </c>
      <c r="AE12" s="13" t="s">
        <v>300</v>
      </c>
      <c r="AH12" s="13"/>
      <c r="AI12" s="13" t="s">
        <v>294</v>
      </c>
    </row>
    <row r="13" spans="1:35" x14ac:dyDescent="0.25">
      <c r="A13" s="21">
        <v>44226</v>
      </c>
      <c r="B13" s="21">
        <v>44168</v>
      </c>
      <c r="C13">
        <v>3</v>
      </c>
      <c r="D13" s="11">
        <v>43551</v>
      </c>
      <c r="E13" s="55">
        <f t="shared" si="0"/>
        <v>2.0791480796846833</v>
      </c>
      <c r="F13" s="55">
        <f t="shared" si="1"/>
        <v>0.48716942818746328</v>
      </c>
      <c r="G13" s="11">
        <v>72473</v>
      </c>
      <c r="H13">
        <v>730596</v>
      </c>
      <c r="I13">
        <v>1</v>
      </c>
      <c r="J13">
        <v>0</v>
      </c>
      <c r="K13" s="28">
        <v>1</v>
      </c>
      <c r="L13">
        <v>1</v>
      </c>
      <c r="M13">
        <v>1</v>
      </c>
      <c r="N13">
        <v>1</v>
      </c>
      <c r="O13">
        <v>0</v>
      </c>
      <c r="P13">
        <v>1</v>
      </c>
      <c r="Q13">
        <v>0</v>
      </c>
      <c r="R13">
        <v>1</v>
      </c>
      <c r="S13">
        <v>0</v>
      </c>
      <c r="T13">
        <v>0</v>
      </c>
      <c r="U13">
        <v>0</v>
      </c>
      <c r="V13" s="13" t="s">
        <v>301</v>
      </c>
      <c r="W13" s="13">
        <v>1</v>
      </c>
      <c r="X13" s="13">
        <v>1</v>
      </c>
      <c r="Y13" s="13">
        <v>0</v>
      </c>
      <c r="Z13" s="13">
        <v>1</v>
      </c>
      <c r="AA13" s="13">
        <v>1</v>
      </c>
      <c r="AB13" s="13">
        <v>0</v>
      </c>
      <c r="AC13" s="13">
        <v>0</v>
      </c>
      <c r="AD13" s="13" t="s">
        <v>87</v>
      </c>
      <c r="AE13" s="13" t="s">
        <v>302</v>
      </c>
      <c r="AI13" s="13" t="s">
        <v>294</v>
      </c>
    </row>
    <row r="14" spans="1:35" x14ac:dyDescent="0.25">
      <c r="A14" s="21">
        <v>44226</v>
      </c>
      <c r="B14" s="21">
        <v>44164</v>
      </c>
      <c r="C14">
        <v>2</v>
      </c>
      <c r="D14" s="11">
        <v>741</v>
      </c>
      <c r="E14" s="55">
        <f t="shared" si="0"/>
        <v>3.5375737113874546E-2</v>
      </c>
      <c r="F14" s="55">
        <f t="shared" si="1"/>
        <v>1.552713489282044</v>
      </c>
      <c r="G14" s="11">
        <v>230987</v>
      </c>
      <c r="I14">
        <v>0</v>
      </c>
      <c r="J14">
        <v>0</v>
      </c>
      <c r="K14" s="28">
        <v>0</v>
      </c>
      <c r="L14">
        <v>0</v>
      </c>
      <c r="M14">
        <v>0</v>
      </c>
      <c r="N14">
        <v>0</v>
      </c>
      <c r="O14">
        <v>0</v>
      </c>
      <c r="P14">
        <v>0</v>
      </c>
      <c r="Q14">
        <v>0</v>
      </c>
      <c r="R14">
        <v>0</v>
      </c>
      <c r="S14">
        <v>0</v>
      </c>
      <c r="T14">
        <v>0</v>
      </c>
      <c r="U14">
        <v>0</v>
      </c>
      <c r="X14" s="13">
        <v>0</v>
      </c>
      <c r="Y14" s="13">
        <v>0</v>
      </c>
      <c r="AA14" s="13">
        <v>0</v>
      </c>
      <c r="AB14" s="13">
        <v>1</v>
      </c>
      <c r="AC14" s="13">
        <v>0</v>
      </c>
      <c r="AI14" s="13" t="s">
        <v>303</v>
      </c>
    </row>
    <row r="15" spans="1:35" x14ac:dyDescent="0.25">
      <c r="A15" s="21">
        <v>44226</v>
      </c>
      <c r="B15" s="21">
        <v>44161</v>
      </c>
      <c r="C15">
        <v>2</v>
      </c>
      <c r="D15" s="11">
        <v>899900</v>
      </c>
      <c r="E15" s="55">
        <f t="shared" si="0"/>
        <v>42.961708270952364</v>
      </c>
      <c r="F15" s="55">
        <f t="shared" si="1"/>
        <v>1.6446446788270022</v>
      </c>
      <c r="G15" s="11">
        <v>244663</v>
      </c>
      <c r="I15">
        <v>1</v>
      </c>
      <c r="J15">
        <v>0</v>
      </c>
      <c r="K15" s="28">
        <v>1</v>
      </c>
      <c r="L15">
        <v>0</v>
      </c>
      <c r="M15">
        <v>1</v>
      </c>
      <c r="N15">
        <v>1</v>
      </c>
      <c r="O15">
        <v>0</v>
      </c>
      <c r="P15">
        <v>1</v>
      </c>
      <c r="Q15">
        <v>0</v>
      </c>
      <c r="R15">
        <v>1</v>
      </c>
      <c r="S15">
        <v>0</v>
      </c>
      <c r="T15">
        <v>0</v>
      </c>
      <c r="U15">
        <v>0</v>
      </c>
      <c r="V15" t="s">
        <v>304</v>
      </c>
      <c r="W15">
        <v>1</v>
      </c>
      <c r="X15" s="13">
        <v>1</v>
      </c>
      <c r="Y15" s="13">
        <v>0</v>
      </c>
      <c r="Z15" s="13">
        <v>0</v>
      </c>
      <c r="AA15" s="13">
        <v>0</v>
      </c>
      <c r="AB15" s="13">
        <v>0</v>
      </c>
      <c r="AC15" s="13">
        <v>0</v>
      </c>
      <c r="AD15" t="s">
        <v>87</v>
      </c>
      <c r="AE15" t="s">
        <v>88</v>
      </c>
      <c r="AI15" s="13" t="s">
        <v>305</v>
      </c>
    </row>
    <row r="16" spans="1:35" x14ac:dyDescent="0.25">
      <c r="A16" s="21">
        <v>44226</v>
      </c>
      <c r="B16" s="21">
        <v>44148</v>
      </c>
      <c r="C16">
        <v>2</v>
      </c>
      <c r="D16" s="11">
        <v>251</v>
      </c>
      <c r="E16" s="55">
        <f t="shared" si="0"/>
        <v>1.1982874514956155E-2</v>
      </c>
      <c r="F16" s="55">
        <f t="shared" si="1"/>
        <v>0.80819588468779691</v>
      </c>
      <c r="G16" s="11">
        <v>120230</v>
      </c>
      <c r="I16">
        <v>1</v>
      </c>
      <c r="J16">
        <v>0</v>
      </c>
      <c r="K16" s="28">
        <v>1</v>
      </c>
      <c r="L16">
        <v>0</v>
      </c>
      <c r="M16">
        <v>1</v>
      </c>
      <c r="N16">
        <v>1</v>
      </c>
      <c r="O16">
        <v>0</v>
      </c>
      <c r="P16">
        <v>0</v>
      </c>
      <c r="Q16">
        <v>0</v>
      </c>
      <c r="R16">
        <v>0</v>
      </c>
      <c r="S16">
        <v>1</v>
      </c>
      <c r="T16">
        <v>0</v>
      </c>
      <c r="U16">
        <v>1</v>
      </c>
      <c r="V16" t="s">
        <v>291</v>
      </c>
      <c r="W16">
        <v>1</v>
      </c>
      <c r="X16" s="13">
        <v>1</v>
      </c>
      <c r="Y16" s="13">
        <v>1</v>
      </c>
      <c r="Z16" s="13">
        <v>0</v>
      </c>
      <c r="AA16" s="13">
        <v>0</v>
      </c>
      <c r="AB16" s="13">
        <v>0</v>
      </c>
      <c r="AC16" s="13">
        <v>0</v>
      </c>
      <c r="AD16" t="s">
        <v>87</v>
      </c>
      <c r="AE16" t="s">
        <v>88</v>
      </c>
      <c r="AI16" s="13" t="s">
        <v>306</v>
      </c>
    </row>
    <row r="17" spans="1:38" x14ac:dyDescent="0.25">
      <c r="A17" s="21">
        <v>44226</v>
      </c>
      <c r="B17" s="21">
        <v>44143</v>
      </c>
      <c r="C17">
        <v>2</v>
      </c>
      <c r="D17" s="11">
        <v>361</v>
      </c>
      <c r="E17" s="55">
        <f t="shared" si="0"/>
        <v>1.7234333465733751E-2</v>
      </c>
      <c r="F17" s="55">
        <f t="shared" si="1"/>
        <v>0.89868182666386309</v>
      </c>
      <c r="G17" s="11">
        <v>133691</v>
      </c>
      <c r="I17">
        <v>0</v>
      </c>
      <c r="J17">
        <v>0</v>
      </c>
      <c r="K17" s="28">
        <v>0</v>
      </c>
      <c r="L17">
        <v>0</v>
      </c>
      <c r="M17">
        <v>0</v>
      </c>
      <c r="O17">
        <v>0</v>
      </c>
      <c r="P17">
        <v>0</v>
      </c>
      <c r="Q17">
        <v>0</v>
      </c>
      <c r="R17">
        <v>0</v>
      </c>
      <c r="S17">
        <v>0</v>
      </c>
      <c r="T17">
        <v>0</v>
      </c>
      <c r="U17">
        <v>0</v>
      </c>
      <c r="X17" s="13">
        <v>1</v>
      </c>
      <c r="Y17" s="13">
        <v>0</v>
      </c>
      <c r="Z17" s="13">
        <v>0</v>
      </c>
      <c r="AA17" s="13">
        <v>1</v>
      </c>
      <c r="AB17" s="13">
        <v>0</v>
      </c>
      <c r="AC17" s="13">
        <v>0</v>
      </c>
      <c r="AI17" s="13" t="s">
        <v>307</v>
      </c>
    </row>
    <row r="18" spans="1:38" x14ac:dyDescent="0.25">
      <c r="A18" s="21">
        <v>44226</v>
      </c>
      <c r="B18" s="21">
        <v>44135</v>
      </c>
      <c r="C18">
        <v>2</v>
      </c>
      <c r="D18" s="11">
        <v>416</v>
      </c>
      <c r="E18" s="55">
        <f t="shared" si="0"/>
        <v>1.9860062941122549E-2</v>
      </c>
      <c r="F18" s="55">
        <f t="shared" si="1"/>
        <v>0.99757709286636553</v>
      </c>
      <c r="G18" s="11">
        <v>148403</v>
      </c>
      <c r="I18">
        <v>1</v>
      </c>
      <c r="J18">
        <v>0</v>
      </c>
      <c r="K18" s="28">
        <v>0</v>
      </c>
      <c r="L18">
        <v>0</v>
      </c>
      <c r="M18">
        <v>1</v>
      </c>
      <c r="N18">
        <v>1</v>
      </c>
      <c r="O18">
        <v>0</v>
      </c>
      <c r="P18">
        <v>0</v>
      </c>
      <c r="Q18">
        <v>0</v>
      </c>
      <c r="R18">
        <v>0</v>
      </c>
      <c r="S18">
        <v>1</v>
      </c>
      <c r="T18">
        <v>0</v>
      </c>
      <c r="U18">
        <v>2</v>
      </c>
      <c r="V18" t="s">
        <v>308</v>
      </c>
      <c r="W18">
        <v>1</v>
      </c>
      <c r="X18" s="13">
        <v>1</v>
      </c>
      <c r="Y18" s="13">
        <v>1</v>
      </c>
      <c r="Z18" s="13">
        <v>0</v>
      </c>
      <c r="AA18" s="13">
        <v>1</v>
      </c>
      <c r="AB18" s="13">
        <v>0</v>
      </c>
      <c r="AC18" s="13">
        <v>0</v>
      </c>
      <c r="AD18" t="s">
        <v>87</v>
      </c>
      <c r="AE18" t="s">
        <v>111</v>
      </c>
      <c r="AI18" s="13" t="s">
        <v>309</v>
      </c>
    </row>
    <row r="19" spans="1:38" x14ac:dyDescent="0.25">
      <c r="A19" s="21">
        <v>44226</v>
      </c>
      <c r="B19" s="21">
        <v>44123</v>
      </c>
      <c r="C19">
        <v>2</v>
      </c>
      <c r="D19" s="11">
        <v>398</v>
      </c>
      <c r="E19" s="55">
        <f t="shared" si="0"/>
        <v>1.9000733294631672E-2</v>
      </c>
      <c r="F19" s="55">
        <f t="shared" si="1"/>
        <v>1.0833642997231039</v>
      </c>
      <c r="G19" s="11">
        <v>161165</v>
      </c>
      <c r="I19">
        <v>1</v>
      </c>
      <c r="J19">
        <v>0</v>
      </c>
      <c r="K19" s="28">
        <v>0</v>
      </c>
      <c r="L19">
        <v>0</v>
      </c>
      <c r="M19">
        <v>1</v>
      </c>
      <c r="N19">
        <v>1</v>
      </c>
      <c r="O19">
        <v>0</v>
      </c>
      <c r="P19">
        <v>0</v>
      </c>
      <c r="Q19">
        <v>0</v>
      </c>
      <c r="R19">
        <v>0</v>
      </c>
      <c r="S19">
        <v>0</v>
      </c>
      <c r="T19">
        <v>0</v>
      </c>
      <c r="U19">
        <v>3</v>
      </c>
      <c r="V19" t="s">
        <v>291</v>
      </c>
      <c r="W19">
        <v>1</v>
      </c>
      <c r="X19" s="13">
        <v>1</v>
      </c>
      <c r="Y19" s="13">
        <v>0</v>
      </c>
      <c r="Z19" s="13">
        <v>0</v>
      </c>
      <c r="AA19" s="13">
        <v>0</v>
      </c>
      <c r="AB19" s="13">
        <v>0</v>
      </c>
      <c r="AC19" s="13">
        <v>0</v>
      </c>
      <c r="AD19" t="s">
        <v>87</v>
      </c>
      <c r="AE19" t="s">
        <v>88</v>
      </c>
      <c r="AI19" s="13" t="s">
        <v>311</v>
      </c>
    </row>
    <row r="20" spans="1:38" x14ac:dyDescent="0.25">
      <c r="A20" s="21">
        <v>44226</v>
      </c>
      <c r="B20" s="21">
        <v>44117</v>
      </c>
      <c r="C20">
        <v>2</v>
      </c>
      <c r="D20" s="11">
        <v>368</v>
      </c>
      <c r="E20" s="55">
        <f t="shared" si="0"/>
        <v>1.7568517217146872E-2</v>
      </c>
      <c r="F20" s="55">
        <f t="shared" si="1"/>
        <v>0.69990314824663913</v>
      </c>
      <c r="G20" s="11">
        <v>104120</v>
      </c>
      <c r="I20">
        <v>0</v>
      </c>
      <c r="J20">
        <v>0</v>
      </c>
      <c r="K20" s="28">
        <v>0</v>
      </c>
      <c r="L20">
        <v>0</v>
      </c>
      <c r="M20">
        <v>0</v>
      </c>
      <c r="N20">
        <v>0</v>
      </c>
      <c r="O20">
        <v>0</v>
      </c>
      <c r="P20">
        <v>0</v>
      </c>
      <c r="Q20">
        <v>0</v>
      </c>
      <c r="R20">
        <v>1</v>
      </c>
      <c r="S20">
        <v>0</v>
      </c>
      <c r="T20">
        <v>0</v>
      </c>
      <c r="U20">
        <v>0</v>
      </c>
      <c r="X20" s="13">
        <v>0</v>
      </c>
      <c r="Y20" s="13">
        <v>0</v>
      </c>
      <c r="Z20" s="13">
        <v>0</v>
      </c>
      <c r="AA20" s="13">
        <v>0</v>
      </c>
      <c r="AB20" s="13">
        <v>0</v>
      </c>
      <c r="AC20" s="13">
        <v>0</v>
      </c>
      <c r="AI20" s="13" t="s">
        <v>312</v>
      </c>
    </row>
    <row r="21" spans="1:38" x14ac:dyDescent="0.25">
      <c r="A21" s="21">
        <v>44226</v>
      </c>
      <c r="B21" s="21">
        <v>44116</v>
      </c>
      <c r="C21">
        <v>2</v>
      </c>
      <c r="D21" s="11">
        <v>924</v>
      </c>
      <c r="E21" s="55">
        <f t="shared" si="0"/>
        <v>4.4112255186531821E-2</v>
      </c>
      <c r="F21" s="55">
        <f t="shared" si="1"/>
        <v>1.3868931775172717</v>
      </c>
      <c r="G21" s="11">
        <v>206319</v>
      </c>
      <c r="I21">
        <v>0</v>
      </c>
      <c r="J21">
        <v>0</v>
      </c>
      <c r="K21" s="28">
        <v>0</v>
      </c>
      <c r="L21">
        <v>0</v>
      </c>
      <c r="M21">
        <v>0</v>
      </c>
      <c r="N21">
        <v>0</v>
      </c>
      <c r="O21">
        <v>0</v>
      </c>
      <c r="P21">
        <v>0</v>
      </c>
      <c r="Q21">
        <v>0</v>
      </c>
      <c r="R21">
        <v>1</v>
      </c>
      <c r="S21">
        <v>0</v>
      </c>
      <c r="T21">
        <v>0</v>
      </c>
      <c r="U21">
        <v>0</v>
      </c>
      <c r="X21" s="13">
        <v>1</v>
      </c>
      <c r="Y21" s="13">
        <v>0</v>
      </c>
      <c r="Z21" s="13">
        <v>0</v>
      </c>
      <c r="AA21" s="13">
        <v>0</v>
      </c>
      <c r="AB21" s="13">
        <v>0</v>
      </c>
      <c r="AC21" s="13">
        <v>0</v>
      </c>
      <c r="AI21" s="13" t="s">
        <v>319</v>
      </c>
    </row>
    <row r="22" spans="1:38" x14ac:dyDescent="0.25">
      <c r="A22" s="21">
        <v>44226</v>
      </c>
      <c r="B22" s="21">
        <v>44101</v>
      </c>
      <c r="C22">
        <v>2</v>
      </c>
      <c r="D22" s="11">
        <v>308</v>
      </c>
      <c r="E22" s="55">
        <f t="shared" si="0"/>
        <v>1.4704085062177272E-2</v>
      </c>
      <c r="F22" s="55">
        <f t="shared" si="1"/>
        <v>0.74719971519884187</v>
      </c>
      <c r="G22" s="11">
        <v>111156</v>
      </c>
      <c r="I22">
        <v>0</v>
      </c>
      <c r="J22">
        <v>0</v>
      </c>
      <c r="K22" s="28">
        <v>0</v>
      </c>
      <c r="L22" s="28">
        <v>0</v>
      </c>
      <c r="M22" s="28">
        <v>0</v>
      </c>
      <c r="N22" s="28">
        <v>0</v>
      </c>
      <c r="O22" s="28">
        <v>0</v>
      </c>
      <c r="P22" s="28">
        <v>0</v>
      </c>
      <c r="Q22" s="28">
        <v>0</v>
      </c>
      <c r="R22" s="28">
        <v>1</v>
      </c>
      <c r="S22" s="28">
        <v>0</v>
      </c>
      <c r="T22" s="28">
        <v>0</v>
      </c>
      <c r="U22" s="28">
        <v>0</v>
      </c>
      <c r="X22" s="13">
        <v>1</v>
      </c>
      <c r="Y22" s="13">
        <v>0</v>
      </c>
      <c r="Z22" s="13">
        <v>0</v>
      </c>
      <c r="AA22" s="13">
        <v>0</v>
      </c>
      <c r="AB22" s="13">
        <v>0</v>
      </c>
      <c r="AC22" s="13">
        <v>0</v>
      </c>
      <c r="AI22" s="13" t="s">
        <v>321</v>
      </c>
    </row>
    <row r="23" spans="1:38" x14ac:dyDescent="0.25">
      <c r="A23" s="21">
        <v>44226</v>
      </c>
      <c r="B23" s="21">
        <v>44095</v>
      </c>
      <c r="C23">
        <v>2</v>
      </c>
      <c r="D23" s="11">
        <v>418</v>
      </c>
      <c r="E23" s="55">
        <f t="shared" si="0"/>
        <v>1.9955544012954872E-2</v>
      </c>
      <c r="F23" s="55">
        <f t="shared" si="1"/>
        <v>0.65593401174374566</v>
      </c>
      <c r="G23" s="11">
        <v>97579</v>
      </c>
      <c r="I23">
        <v>1</v>
      </c>
      <c r="J23">
        <v>0</v>
      </c>
      <c r="K23" s="28">
        <v>0</v>
      </c>
      <c r="L23" s="28">
        <v>0</v>
      </c>
      <c r="M23" s="28">
        <v>0</v>
      </c>
      <c r="N23" s="28">
        <v>0</v>
      </c>
      <c r="O23" s="28">
        <v>0</v>
      </c>
      <c r="P23" s="28">
        <v>0</v>
      </c>
      <c r="Q23" s="28">
        <v>0</v>
      </c>
      <c r="R23" s="28">
        <v>1</v>
      </c>
      <c r="S23" s="28">
        <v>0</v>
      </c>
      <c r="T23" s="28">
        <v>0</v>
      </c>
      <c r="U23" s="28">
        <v>0</v>
      </c>
      <c r="X23" s="13">
        <v>1</v>
      </c>
      <c r="Y23" s="13">
        <v>0</v>
      </c>
      <c r="Z23" s="13">
        <v>0</v>
      </c>
      <c r="AA23" s="13">
        <v>0</v>
      </c>
      <c r="AB23" s="13">
        <v>0</v>
      </c>
      <c r="AC23" s="13">
        <v>0</v>
      </c>
      <c r="AI23" s="13" t="s">
        <v>320</v>
      </c>
    </row>
    <row r="24" spans="1:38" x14ac:dyDescent="0.25">
      <c r="A24" s="21">
        <v>44226</v>
      </c>
      <c r="B24" s="21">
        <v>44094</v>
      </c>
      <c r="C24">
        <v>2</v>
      </c>
      <c r="D24" s="11">
        <v>1043</v>
      </c>
      <c r="E24" s="55">
        <f t="shared" si="0"/>
        <v>4.9793378960554857E-2</v>
      </c>
      <c r="F24" s="55">
        <f t="shared" si="1"/>
        <v>0.95221648544830639</v>
      </c>
      <c r="G24" s="11">
        <v>141655</v>
      </c>
      <c r="I24">
        <v>1</v>
      </c>
      <c r="J24">
        <v>0</v>
      </c>
      <c r="K24" s="28">
        <v>0</v>
      </c>
      <c r="L24">
        <v>0</v>
      </c>
      <c r="M24">
        <v>0</v>
      </c>
      <c r="N24">
        <v>0</v>
      </c>
      <c r="O24">
        <v>0</v>
      </c>
      <c r="P24">
        <v>0</v>
      </c>
      <c r="Q24">
        <v>0</v>
      </c>
      <c r="R24">
        <v>0</v>
      </c>
      <c r="S24">
        <v>0</v>
      </c>
      <c r="T24">
        <v>0</v>
      </c>
      <c r="U24">
        <v>0</v>
      </c>
      <c r="W24">
        <v>1</v>
      </c>
      <c r="X24" s="13">
        <v>0</v>
      </c>
      <c r="Y24" s="13">
        <v>0</v>
      </c>
      <c r="Z24" s="13">
        <v>0</v>
      </c>
      <c r="AA24" s="13">
        <v>0</v>
      </c>
      <c r="AB24" s="13">
        <v>0</v>
      </c>
      <c r="AC24" s="13">
        <v>0</v>
      </c>
      <c r="AI24" s="13" t="s">
        <v>320</v>
      </c>
    </row>
    <row r="25" spans="1:38" x14ac:dyDescent="0.25">
      <c r="A25" s="21">
        <v>44226</v>
      </c>
      <c r="B25" s="21">
        <v>44094</v>
      </c>
      <c r="C25">
        <v>2</v>
      </c>
      <c r="D25" s="11">
        <v>302</v>
      </c>
      <c r="E25" s="55">
        <f t="shared" si="0"/>
        <v>1.4417641846680313E-2</v>
      </c>
      <c r="F25" s="55">
        <f t="shared" si="1"/>
        <v>0.67429873899124682</v>
      </c>
      <c r="G25" s="11">
        <v>100311</v>
      </c>
      <c r="I25">
        <v>1</v>
      </c>
      <c r="J25">
        <v>0</v>
      </c>
      <c r="K25" s="28">
        <v>0</v>
      </c>
      <c r="L25" s="28">
        <v>0</v>
      </c>
      <c r="M25" s="28">
        <v>1</v>
      </c>
      <c r="N25" s="28">
        <v>0</v>
      </c>
      <c r="O25" s="28">
        <v>0</v>
      </c>
      <c r="P25" s="28">
        <v>0</v>
      </c>
      <c r="Q25" s="28">
        <v>0</v>
      </c>
      <c r="R25" s="28">
        <v>1</v>
      </c>
      <c r="S25" s="28">
        <v>1</v>
      </c>
      <c r="T25" s="28">
        <v>0</v>
      </c>
      <c r="U25" s="28">
        <v>0</v>
      </c>
      <c r="V25" t="s">
        <v>323</v>
      </c>
      <c r="W25">
        <v>1</v>
      </c>
      <c r="X25" s="13">
        <v>1</v>
      </c>
      <c r="Y25" s="13">
        <v>1</v>
      </c>
      <c r="Z25" s="13">
        <v>0</v>
      </c>
      <c r="AA25" s="13">
        <v>0</v>
      </c>
      <c r="AB25" s="13">
        <v>0</v>
      </c>
      <c r="AC25" s="13">
        <v>0</v>
      </c>
      <c r="AD25" t="s">
        <v>87</v>
      </c>
      <c r="AE25" t="s">
        <v>88</v>
      </c>
      <c r="AI25" s="13" t="s">
        <v>324</v>
      </c>
    </row>
    <row r="26" spans="1:38" x14ac:dyDescent="0.25">
      <c r="A26" s="21">
        <v>44226</v>
      </c>
      <c r="B26" s="21">
        <v>44090</v>
      </c>
      <c r="C26">
        <v>2</v>
      </c>
      <c r="D26" s="11">
        <v>340</v>
      </c>
      <c r="E26" s="55">
        <f t="shared" si="0"/>
        <v>1.6231782211494392E-2</v>
      </c>
      <c r="F26" s="55">
        <f t="shared" si="1"/>
        <v>1.0641324239342678</v>
      </c>
      <c r="G26" s="11">
        <v>158304</v>
      </c>
      <c r="I26">
        <v>0</v>
      </c>
      <c r="J26">
        <v>0</v>
      </c>
      <c r="K26" s="28">
        <v>0</v>
      </c>
      <c r="L26" s="28">
        <v>0</v>
      </c>
      <c r="M26" s="28">
        <v>1</v>
      </c>
      <c r="N26" s="28">
        <v>1</v>
      </c>
      <c r="O26" s="28">
        <v>0</v>
      </c>
      <c r="P26" s="28">
        <v>0</v>
      </c>
      <c r="Q26" s="28">
        <v>0</v>
      </c>
      <c r="R26" s="28">
        <v>0</v>
      </c>
      <c r="S26" s="28">
        <v>0</v>
      </c>
      <c r="T26" s="28">
        <v>0</v>
      </c>
      <c r="U26" s="28">
        <v>0</v>
      </c>
      <c r="V26" t="s">
        <v>326</v>
      </c>
      <c r="W26">
        <v>1</v>
      </c>
      <c r="X26" s="13">
        <v>1</v>
      </c>
      <c r="Y26" s="13">
        <v>0</v>
      </c>
      <c r="Z26" s="13">
        <v>0</v>
      </c>
      <c r="AA26" s="13">
        <v>0</v>
      </c>
      <c r="AB26" s="13">
        <v>0</v>
      </c>
      <c r="AC26" s="13">
        <v>1</v>
      </c>
      <c r="AD26" t="s">
        <v>87</v>
      </c>
      <c r="AE26" t="s">
        <v>302</v>
      </c>
      <c r="AI26" s="13" t="s">
        <v>327</v>
      </c>
    </row>
    <row r="27" spans="1:38" x14ac:dyDescent="0.25">
      <c r="A27" s="21">
        <v>44227</v>
      </c>
      <c r="B27" s="21">
        <v>44087</v>
      </c>
      <c r="C27">
        <v>3</v>
      </c>
      <c r="D27" s="11">
        <v>992</v>
      </c>
      <c r="E27" s="55">
        <f t="shared" si="0"/>
        <v>4.7358611628830698E-2</v>
      </c>
      <c r="F27" s="55">
        <f t="shared" si="1"/>
        <v>1.0563280870622513</v>
      </c>
      <c r="G27" s="11">
        <v>157143</v>
      </c>
      <c r="H27" s="11">
        <v>1084129</v>
      </c>
      <c r="I27" s="11">
        <v>1</v>
      </c>
      <c r="J27" s="11">
        <v>0</v>
      </c>
      <c r="K27" s="29">
        <v>0</v>
      </c>
      <c r="L27" s="29">
        <v>0</v>
      </c>
      <c r="M27" s="29">
        <v>1</v>
      </c>
      <c r="N27" s="29">
        <v>1</v>
      </c>
      <c r="O27" s="29">
        <v>1</v>
      </c>
      <c r="P27" s="29">
        <v>0</v>
      </c>
      <c r="Q27" s="29">
        <v>0</v>
      </c>
      <c r="R27" s="29">
        <v>1</v>
      </c>
      <c r="S27" s="29">
        <v>0</v>
      </c>
      <c r="T27" s="29">
        <v>0</v>
      </c>
      <c r="U27" s="29">
        <v>0</v>
      </c>
      <c r="V27" t="s">
        <v>328</v>
      </c>
      <c r="W27" s="29">
        <v>1</v>
      </c>
      <c r="X27" s="29">
        <v>1</v>
      </c>
      <c r="Y27" s="29">
        <v>0</v>
      </c>
      <c r="Z27" s="29">
        <v>0</v>
      </c>
      <c r="AA27" s="29">
        <v>1</v>
      </c>
      <c r="AB27" s="29">
        <v>0</v>
      </c>
      <c r="AC27" s="29">
        <v>1</v>
      </c>
      <c r="AD27" s="29" t="s">
        <v>87</v>
      </c>
      <c r="AE27" t="s">
        <v>88</v>
      </c>
      <c r="AI27" s="13" t="s">
        <v>329</v>
      </c>
    </row>
    <row r="28" spans="1:38" x14ac:dyDescent="0.25">
      <c r="A28" s="21">
        <v>44227</v>
      </c>
      <c r="B28" s="21">
        <v>44083</v>
      </c>
      <c r="C28">
        <v>2</v>
      </c>
      <c r="D28" s="11">
        <v>497</v>
      </c>
      <c r="E28" s="55">
        <f t="shared" si="0"/>
        <v>2.3727046350331508E-2</v>
      </c>
      <c r="F28" s="55">
        <f t="shared" si="1"/>
        <v>1.1481920557900516</v>
      </c>
      <c r="G28" s="11">
        <v>170809</v>
      </c>
      <c r="I28">
        <v>0</v>
      </c>
      <c r="J28">
        <v>0</v>
      </c>
      <c r="K28" s="28">
        <v>0</v>
      </c>
      <c r="L28" s="28">
        <v>0</v>
      </c>
      <c r="M28" s="28">
        <v>0</v>
      </c>
      <c r="N28" s="28">
        <v>0</v>
      </c>
      <c r="O28" s="28">
        <v>0</v>
      </c>
      <c r="P28" s="28">
        <v>0</v>
      </c>
      <c r="Q28" s="28">
        <v>0</v>
      </c>
      <c r="R28" s="28">
        <v>1</v>
      </c>
      <c r="S28" s="28">
        <v>0</v>
      </c>
      <c r="T28" s="28">
        <v>0</v>
      </c>
      <c r="U28" s="28">
        <v>0</v>
      </c>
      <c r="X28" s="13">
        <v>1</v>
      </c>
      <c r="Y28" s="13">
        <v>0</v>
      </c>
      <c r="Z28" s="13">
        <v>0</v>
      </c>
      <c r="AA28" s="13">
        <v>0</v>
      </c>
      <c r="AB28" s="13">
        <v>0</v>
      </c>
      <c r="AC28" s="13">
        <v>0</v>
      </c>
      <c r="AI28" s="13" t="s">
        <v>330</v>
      </c>
    </row>
    <row r="29" spans="1:38" x14ac:dyDescent="0.25">
      <c r="A29" s="21">
        <v>44227</v>
      </c>
      <c r="B29" s="21">
        <v>44082</v>
      </c>
      <c r="C29">
        <v>2</v>
      </c>
      <c r="D29" s="11">
        <v>673</v>
      </c>
      <c r="E29" s="55">
        <f t="shared" si="0"/>
        <v>3.2129380671575662E-2</v>
      </c>
      <c r="F29" s="55">
        <f>G29/$AG$2</f>
        <v>1.191260433343031</v>
      </c>
      <c r="G29" s="11">
        <v>177216</v>
      </c>
      <c r="I29">
        <v>1</v>
      </c>
      <c r="J29">
        <v>0</v>
      </c>
      <c r="K29" s="28">
        <v>0</v>
      </c>
      <c r="L29" s="28">
        <v>0</v>
      </c>
      <c r="M29" s="28">
        <v>0</v>
      </c>
      <c r="N29" s="28">
        <v>0</v>
      </c>
      <c r="O29" s="28">
        <v>0</v>
      </c>
      <c r="P29" s="28">
        <v>0</v>
      </c>
      <c r="Q29" s="28">
        <v>0</v>
      </c>
      <c r="R29" s="28">
        <v>1</v>
      </c>
      <c r="S29" s="28">
        <v>0</v>
      </c>
      <c r="T29" s="28">
        <v>0</v>
      </c>
      <c r="U29" s="28">
        <v>0</v>
      </c>
      <c r="X29" s="13">
        <v>1</v>
      </c>
      <c r="Y29" s="13">
        <v>0</v>
      </c>
      <c r="Z29" s="13">
        <v>0</v>
      </c>
      <c r="AA29" s="13">
        <v>0</v>
      </c>
      <c r="AB29" s="13">
        <v>0</v>
      </c>
      <c r="AC29" s="13">
        <v>0</v>
      </c>
      <c r="AI29" s="13" t="s">
        <v>331</v>
      </c>
    </row>
    <row r="30" spans="1:38" x14ac:dyDescent="0.25">
      <c r="A30" s="21">
        <v>44227</v>
      </c>
      <c r="B30" s="21">
        <v>44081</v>
      </c>
      <c r="C30">
        <v>2</v>
      </c>
      <c r="D30" s="11">
        <v>717</v>
      </c>
      <c r="E30" s="55">
        <f t="shared" si="0"/>
        <v>3.4229964251886701E-2</v>
      </c>
      <c r="F30" s="55">
        <f t="shared" si="1"/>
        <v>1.3758487972582512</v>
      </c>
      <c r="G30" s="11">
        <v>204676</v>
      </c>
      <c r="I30">
        <v>1</v>
      </c>
      <c r="J30">
        <v>0</v>
      </c>
      <c r="K30" s="28">
        <v>0</v>
      </c>
      <c r="L30" s="28">
        <v>0</v>
      </c>
      <c r="M30" s="28">
        <v>1</v>
      </c>
      <c r="N30" s="28">
        <v>1</v>
      </c>
      <c r="O30" s="28">
        <v>0</v>
      </c>
      <c r="P30" s="28">
        <v>0</v>
      </c>
      <c r="Q30" s="28">
        <v>0</v>
      </c>
      <c r="R30" s="28">
        <v>0</v>
      </c>
      <c r="S30" s="28">
        <v>0</v>
      </c>
      <c r="T30" s="28">
        <v>0</v>
      </c>
      <c r="U30" s="28">
        <v>1</v>
      </c>
      <c r="V30" t="s">
        <v>291</v>
      </c>
      <c r="W30">
        <v>1</v>
      </c>
      <c r="X30" s="13">
        <v>1</v>
      </c>
      <c r="Y30" s="13">
        <v>0</v>
      </c>
      <c r="Z30" s="13">
        <v>0</v>
      </c>
      <c r="AA30" s="13">
        <v>0</v>
      </c>
      <c r="AB30" s="13">
        <v>0</v>
      </c>
      <c r="AC30" s="13">
        <v>0</v>
      </c>
      <c r="AD30" t="s">
        <v>87</v>
      </c>
      <c r="AE30" t="s">
        <v>88</v>
      </c>
      <c r="AI30" t="s">
        <v>332</v>
      </c>
    </row>
    <row r="31" spans="1:38" x14ac:dyDescent="0.25">
      <c r="A31" s="21">
        <v>44227</v>
      </c>
      <c r="B31" s="21">
        <v>44080</v>
      </c>
      <c r="C31">
        <v>2</v>
      </c>
      <c r="D31" s="11">
        <v>708</v>
      </c>
      <c r="E31" s="55">
        <f t="shared" si="0"/>
        <v>3.3800299428641267E-2</v>
      </c>
      <c r="F31" s="55">
        <f t="shared" si="1"/>
        <v>0.88126491293828646</v>
      </c>
      <c r="G31" s="11">
        <v>131100</v>
      </c>
      <c r="I31">
        <v>0</v>
      </c>
      <c r="J31">
        <v>0</v>
      </c>
      <c r="K31" s="28">
        <v>0</v>
      </c>
      <c r="L31" s="28">
        <v>0</v>
      </c>
      <c r="M31" s="28">
        <v>0</v>
      </c>
      <c r="N31" s="28">
        <v>0</v>
      </c>
      <c r="O31" s="28">
        <v>0</v>
      </c>
      <c r="P31" s="28">
        <v>0</v>
      </c>
      <c r="Q31" s="28">
        <v>0</v>
      </c>
      <c r="R31" s="28">
        <v>0</v>
      </c>
      <c r="S31" s="28">
        <v>0</v>
      </c>
      <c r="T31" s="28">
        <v>0</v>
      </c>
      <c r="U31" s="28">
        <v>0</v>
      </c>
      <c r="X31" s="13">
        <v>1</v>
      </c>
      <c r="Y31" s="13">
        <v>0</v>
      </c>
      <c r="Z31" s="13">
        <v>0</v>
      </c>
      <c r="AA31" s="13">
        <v>0</v>
      </c>
      <c r="AB31" s="13">
        <v>1</v>
      </c>
      <c r="AC31" s="13">
        <v>0</v>
      </c>
      <c r="AI31" t="s">
        <v>333</v>
      </c>
    </row>
    <row r="32" spans="1:38" x14ac:dyDescent="0.25">
      <c r="A32" s="21">
        <v>44227</v>
      </c>
      <c r="B32" s="21">
        <v>44077</v>
      </c>
      <c r="C32">
        <v>2</v>
      </c>
      <c r="D32" s="11">
        <v>2394</v>
      </c>
      <c r="E32" s="55">
        <f t="shared" si="0"/>
        <v>0.11429084298328698</v>
      </c>
      <c r="F32" s="55">
        <f t="shared" si="1"/>
        <v>1.1916704803276934</v>
      </c>
      <c r="G32" s="11">
        <v>177277</v>
      </c>
      <c r="I32">
        <v>0</v>
      </c>
      <c r="J32">
        <v>0</v>
      </c>
      <c r="K32" s="28">
        <v>0</v>
      </c>
      <c r="L32" s="28">
        <v>0</v>
      </c>
      <c r="M32" s="28">
        <v>0</v>
      </c>
      <c r="N32" s="28">
        <v>0</v>
      </c>
      <c r="O32" s="28">
        <v>0</v>
      </c>
      <c r="P32" s="28">
        <v>0</v>
      </c>
      <c r="Q32" s="28">
        <v>0</v>
      </c>
      <c r="R32" s="28">
        <v>1</v>
      </c>
      <c r="S32" s="28">
        <v>0</v>
      </c>
      <c r="T32" s="28">
        <v>0</v>
      </c>
      <c r="U32" s="28">
        <v>0</v>
      </c>
      <c r="X32" s="13">
        <v>0</v>
      </c>
      <c r="Y32" s="13">
        <v>0</v>
      </c>
      <c r="Z32" s="13">
        <v>0</v>
      </c>
      <c r="AA32" s="13">
        <v>0</v>
      </c>
      <c r="AB32" s="13">
        <v>0</v>
      </c>
      <c r="AC32" s="13">
        <v>0</v>
      </c>
      <c r="AI32" t="s">
        <v>336</v>
      </c>
      <c r="AJ32" s="13"/>
      <c r="AK32" s="13"/>
      <c r="AL32" s="13"/>
    </row>
    <row r="33" spans="1:35" x14ac:dyDescent="0.25">
      <c r="A33" s="21">
        <v>44227</v>
      </c>
      <c r="B33" s="21">
        <v>44076</v>
      </c>
      <c r="C33">
        <v>2</v>
      </c>
      <c r="D33" s="11">
        <v>664</v>
      </c>
      <c r="E33" s="55">
        <f t="shared" si="0"/>
        <v>3.1699715848330222E-2</v>
      </c>
      <c r="F33" s="55">
        <f t="shared" si="1"/>
        <v>1.2008730101965912</v>
      </c>
      <c r="G33" s="11">
        <v>178646</v>
      </c>
      <c r="I33">
        <v>1</v>
      </c>
      <c r="J33">
        <v>0</v>
      </c>
      <c r="K33" s="28">
        <v>0</v>
      </c>
      <c r="L33" s="28">
        <v>0</v>
      </c>
      <c r="M33" s="28">
        <v>1</v>
      </c>
      <c r="N33" s="28">
        <v>1</v>
      </c>
      <c r="O33" s="28">
        <v>0</v>
      </c>
      <c r="P33" s="28">
        <v>0</v>
      </c>
      <c r="Q33" s="28">
        <v>0</v>
      </c>
      <c r="R33" s="28">
        <v>0</v>
      </c>
      <c r="S33" s="28">
        <v>0</v>
      </c>
      <c r="T33" s="28">
        <v>0</v>
      </c>
      <c r="U33" s="28">
        <v>0</v>
      </c>
      <c r="V33" t="s">
        <v>334</v>
      </c>
      <c r="W33">
        <v>1</v>
      </c>
      <c r="X33" s="13">
        <v>1</v>
      </c>
      <c r="Y33" s="13">
        <v>0</v>
      </c>
      <c r="Z33" s="13">
        <v>0</v>
      </c>
      <c r="AA33" s="13">
        <v>0</v>
      </c>
      <c r="AB33" s="13">
        <v>0</v>
      </c>
      <c r="AC33" s="13">
        <v>0</v>
      </c>
      <c r="AD33" t="s">
        <v>87</v>
      </c>
      <c r="AE33" t="s">
        <v>131</v>
      </c>
      <c r="AI33" t="s">
        <v>337</v>
      </c>
    </row>
    <row r="34" spans="1:35" x14ac:dyDescent="0.25">
      <c r="A34" s="21">
        <v>44227</v>
      </c>
      <c r="B34" s="21">
        <v>44075</v>
      </c>
      <c r="C34">
        <v>2</v>
      </c>
      <c r="D34" s="11">
        <v>1089</v>
      </c>
      <c r="E34" s="55">
        <f t="shared" si="0"/>
        <v>5.1989443612698215E-2</v>
      </c>
      <c r="F34" s="55">
        <f t="shared" si="1"/>
        <v>0.84069714978357579</v>
      </c>
      <c r="G34" s="11">
        <v>125065</v>
      </c>
      <c r="I34">
        <v>0</v>
      </c>
      <c r="J34">
        <v>0</v>
      </c>
      <c r="K34" s="28">
        <v>0</v>
      </c>
      <c r="L34" s="28">
        <v>0</v>
      </c>
      <c r="M34" s="28">
        <v>0</v>
      </c>
      <c r="N34" s="28">
        <v>0</v>
      </c>
      <c r="O34" s="28">
        <v>0</v>
      </c>
      <c r="P34" s="28">
        <v>0</v>
      </c>
      <c r="Q34" s="28">
        <v>0</v>
      </c>
      <c r="R34" s="28">
        <v>0</v>
      </c>
      <c r="S34" s="28">
        <v>0</v>
      </c>
      <c r="T34" s="28">
        <v>0</v>
      </c>
      <c r="U34" s="28">
        <v>0</v>
      </c>
      <c r="X34" s="13">
        <v>1</v>
      </c>
      <c r="Y34" s="13">
        <v>0</v>
      </c>
      <c r="Z34" s="13">
        <v>0</v>
      </c>
      <c r="AA34" s="13">
        <v>0</v>
      </c>
      <c r="AB34" s="13">
        <v>0</v>
      </c>
      <c r="AC34" s="13">
        <v>0</v>
      </c>
      <c r="AI34" t="s">
        <v>338</v>
      </c>
    </row>
    <row r="35" spans="1:35" x14ac:dyDescent="0.25">
      <c r="A35" s="21">
        <v>44227</v>
      </c>
      <c r="B35" s="21">
        <v>44074</v>
      </c>
      <c r="C35">
        <v>2</v>
      </c>
      <c r="D35" s="11">
        <v>345</v>
      </c>
      <c r="E35" s="55">
        <f t="shared" si="0"/>
        <v>1.6470484891075193E-2</v>
      </c>
      <c r="F35" s="55">
        <f t="shared" si="1"/>
        <v>1.0627812855093965</v>
      </c>
      <c r="G35" s="11">
        <v>158103</v>
      </c>
      <c r="I35">
        <v>1</v>
      </c>
      <c r="J35">
        <v>0</v>
      </c>
      <c r="K35" s="28">
        <v>0</v>
      </c>
      <c r="L35" s="28">
        <v>0</v>
      </c>
      <c r="M35" s="28">
        <v>1</v>
      </c>
      <c r="N35" s="28">
        <v>0</v>
      </c>
      <c r="O35" s="28">
        <v>0</v>
      </c>
      <c r="P35" s="28">
        <v>0</v>
      </c>
      <c r="Q35" s="28">
        <v>0</v>
      </c>
      <c r="R35" s="28">
        <v>0</v>
      </c>
      <c r="S35" s="28">
        <v>0</v>
      </c>
      <c r="T35" s="28">
        <v>0</v>
      </c>
      <c r="U35" s="28">
        <v>0</v>
      </c>
      <c r="V35" t="s">
        <v>339</v>
      </c>
      <c r="W35">
        <v>1</v>
      </c>
      <c r="X35" s="13">
        <v>1</v>
      </c>
      <c r="Y35" s="13">
        <v>0</v>
      </c>
      <c r="Z35" s="13">
        <v>0</v>
      </c>
      <c r="AA35" s="13">
        <v>0</v>
      </c>
      <c r="AB35" s="13">
        <v>0</v>
      </c>
      <c r="AC35" s="13">
        <v>0</v>
      </c>
      <c r="AD35" t="s">
        <v>87</v>
      </c>
      <c r="AE35" t="s">
        <v>340</v>
      </c>
      <c r="AI35" t="s">
        <v>341</v>
      </c>
    </row>
    <row r="36" spans="1:35" x14ac:dyDescent="0.25">
      <c r="A36" s="21">
        <v>44227</v>
      </c>
      <c r="B36" s="21">
        <v>44073</v>
      </c>
      <c r="C36">
        <v>2</v>
      </c>
      <c r="D36" s="11">
        <v>440</v>
      </c>
      <c r="E36" s="55">
        <f t="shared" si="0"/>
        <v>2.1005835803110391E-2</v>
      </c>
      <c r="F36" s="55">
        <f t="shared" si="1"/>
        <v>1.4139361122598402</v>
      </c>
      <c r="G36" s="11">
        <v>210342</v>
      </c>
      <c r="I36">
        <v>0</v>
      </c>
      <c r="J36">
        <v>0</v>
      </c>
      <c r="K36" s="28">
        <v>0</v>
      </c>
      <c r="L36" s="28">
        <v>0</v>
      </c>
      <c r="M36" s="28">
        <v>0</v>
      </c>
      <c r="N36" s="28">
        <v>0</v>
      </c>
      <c r="O36" s="28">
        <v>0</v>
      </c>
      <c r="P36" s="28">
        <v>0</v>
      </c>
      <c r="Q36" s="28">
        <v>0</v>
      </c>
      <c r="R36" s="28">
        <v>0</v>
      </c>
      <c r="S36" s="28">
        <v>0</v>
      </c>
      <c r="T36" s="28">
        <v>0</v>
      </c>
      <c r="U36" s="28">
        <v>0</v>
      </c>
      <c r="X36" s="13">
        <v>1</v>
      </c>
      <c r="Y36" s="13">
        <v>0</v>
      </c>
      <c r="Z36" s="13">
        <v>0</v>
      </c>
      <c r="AA36" s="13">
        <v>0</v>
      </c>
      <c r="AB36" s="13">
        <v>0</v>
      </c>
      <c r="AC36" s="13">
        <v>0</v>
      </c>
      <c r="AI36" t="s">
        <v>342</v>
      </c>
    </row>
    <row r="37" spans="1:35" x14ac:dyDescent="0.25">
      <c r="A37" s="21">
        <v>44227</v>
      </c>
      <c r="B37" s="21">
        <v>44069</v>
      </c>
      <c r="C37">
        <v>2</v>
      </c>
      <c r="D37" s="11">
        <v>728</v>
      </c>
      <c r="E37" s="55">
        <f t="shared" si="0"/>
        <v>3.475511014696446E-2</v>
      </c>
      <c r="F37" s="55">
        <f t="shared" si="1"/>
        <v>0.88820882335068341</v>
      </c>
      <c r="G37" s="11">
        <v>132133</v>
      </c>
      <c r="I37">
        <v>0</v>
      </c>
      <c r="J37">
        <v>0</v>
      </c>
      <c r="K37" s="28">
        <v>0</v>
      </c>
      <c r="L37" s="28">
        <v>0</v>
      </c>
      <c r="M37" s="28">
        <v>0</v>
      </c>
      <c r="N37" s="28">
        <v>0</v>
      </c>
      <c r="O37" s="28">
        <v>0</v>
      </c>
      <c r="P37" s="28">
        <v>0</v>
      </c>
      <c r="Q37" s="28">
        <v>0</v>
      </c>
      <c r="R37" s="28">
        <v>1</v>
      </c>
      <c r="S37" s="28">
        <v>0</v>
      </c>
      <c r="T37" s="28">
        <v>0</v>
      </c>
      <c r="U37" s="28">
        <v>0</v>
      </c>
      <c r="X37" s="13">
        <v>1</v>
      </c>
      <c r="Y37" s="13">
        <v>0</v>
      </c>
      <c r="Z37" s="13">
        <v>0</v>
      </c>
      <c r="AA37" s="13">
        <v>0</v>
      </c>
      <c r="AB37" s="13">
        <v>0</v>
      </c>
      <c r="AC37" s="13">
        <v>0</v>
      </c>
      <c r="AI37" t="s">
        <v>343</v>
      </c>
    </row>
    <row r="38" spans="1:35" x14ac:dyDescent="0.25">
      <c r="A38" s="21">
        <v>44227</v>
      </c>
      <c r="B38" s="21">
        <v>44066</v>
      </c>
      <c r="C38">
        <v>2</v>
      </c>
      <c r="D38" s="11">
        <v>533</v>
      </c>
      <c r="E38" s="55">
        <f t="shared" si="0"/>
        <v>2.5445705643313266E-2</v>
      </c>
      <c r="F38" s="55">
        <f>G38/$AG$2</f>
        <v>1.1455502776757516</v>
      </c>
      <c r="G38" s="11">
        <v>170416</v>
      </c>
      <c r="I38">
        <v>1</v>
      </c>
      <c r="J38">
        <v>0</v>
      </c>
      <c r="K38" s="28">
        <v>0</v>
      </c>
      <c r="L38" s="28">
        <v>0</v>
      </c>
      <c r="M38" s="28">
        <v>1</v>
      </c>
      <c r="N38" s="28">
        <v>0</v>
      </c>
      <c r="O38" s="28">
        <v>0</v>
      </c>
      <c r="P38" s="28">
        <v>0</v>
      </c>
      <c r="Q38" s="28">
        <v>0</v>
      </c>
      <c r="R38" s="28">
        <v>0</v>
      </c>
      <c r="S38" s="28">
        <v>0</v>
      </c>
      <c r="T38" s="28">
        <v>0</v>
      </c>
      <c r="U38" s="28">
        <v>0</v>
      </c>
      <c r="V38" t="s">
        <v>334</v>
      </c>
      <c r="W38">
        <v>1</v>
      </c>
      <c r="X38" s="13">
        <v>1</v>
      </c>
      <c r="Y38" s="13">
        <v>0</v>
      </c>
      <c r="Z38" s="13">
        <v>0</v>
      </c>
      <c r="AA38" s="13">
        <v>0</v>
      </c>
      <c r="AB38" s="13">
        <v>0</v>
      </c>
      <c r="AC38" s="13">
        <v>0</v>
      </c>
      <c r="AD38" t="s">
        <v>87</v>
      </c>
      <c r="AE38" t="s">
        <v>88</v>
      </c>
      <c r="AI38" t="s">
        <v>345</v>
      </c>
    </row>
    <row r="39" spans="1:35" x14ac:dyDescent="0.25">
      <c r="A39" s="21">
        <v>44227</v>
      </c>
      <c r="B39" s="21">
        <v>44064</v>
      </c>
      <c r="C39">
        <v>3</v>
      </c>
      <c r="D39" s="11">
        <v>906</v>
      </c>
      <c r="E39" s="55">
        <f t="shared" si="0"/>
        <v>4.325292554004094E-2</v>
      </c>
      <c r="F39" s="55">
        <f t="shared" si="1"/>
        <v>0.87922812217840618</v>
      </c>
      <c r="G39" s="11">
        <v>130797</v>
      </c>
      <c r="H39">
        <v>969576</v>
      </c>
      <c r="I39">
        <v>0</v>
      </c>
      <c r="J39">
        <v>0</v>
      </c>
      <c r="K39" s="28">
        <v>0</v>
      </c>
      <c r="L39" s="28">
        <v>0</v>
      </c>
      <c r="M39" s="28">
        <v>0</v>
      </c>
      <c r="N39" s="28">
        <v>0</v>
      </c>
      <c r="O39" s="28">
        <v>0</v>
      </c>
      <c r="P39" s="28">
        <v>0</v>
      </c>
      <c r="Q39" s="28">
        <v>0</v>
      </c>
      <c r="R39" s="28">
        <v>0</v>
      </c>
      <c r="S39" s="28">
        <v>0</v>
      </c>
      <c r="T39" s="28">
        <v>0</v>
      </c>
      <c r="U39" s="28">
        <v>0</v>
      </c>
      <c r="X39" s="13">
        <v>1</v>
      </c>
      <c r="Y39" s="13">
        <v>0</v>
      </c>
      <c r="Z39" s="13">
        <v>0</v>
      </c>
      <c r="AA39" s="13">
        <v>1</v>
      </c>
      <c r="AB39" s="13">
        <v>0</v>
      </c>
      <c r="AC39" s="13">
        <v>0</v>
      </c>
      <c r="AI39" t="s">
        <v>346</v>
      </c>
    </row>
    <row r="40" spans="1:35" x14ac:dyDescent="0.25">
      <c r="A40" s="21">
        <v>44227</v>
      </c>
      <c r="B40" s="21">
        <v>44063</v>
      </c>
      <c r="C40">
        <v>2</v>
      </c>
      <c r="D40" s="11">
        <v>714</v>
      </c>
      <c r="E40" s="55">
        <f t="shared" si="0"/>
        <v>3.4086742644138225E-2</v>
      </c>
      <c r="F40" s="55">
        <f t="shared" si="1"/>
        <v>1.678826464351725</v>
      </c>
      <c r="G40" s="11">
        <v>249748</v>
      </c>
      <c r="I40">
        <v>0</v>
      </c>
      <c r="J40">
        <v>0</v>
      </c>
      <c r="K40" s="28">
        <v>0</v>
      </c>
      <c r="L40" s="28">
        <v>0</v>
      </c>
      <c r="M40" s="28">
        <v>0</v>
      </c>
      <c r="N40" s="28">
        <v>0</v>
      </c>
      <c r="O40" s="28">
        <v>0</v>
      </c>
      <c r="P40" s="28">
        <v>0</v>
      </c>
      <c r="Q40" s="28">
        <v>0</v>
      </c>
      <c r="R40" s="28">
        <v>0</v>
      </c>
      <c r="S40" s="28">
        <v>1</v>
      </c>
      <c r="T40" s="28">
        <v>0</v>
      </c>
      <c r="U40" s="28">
        <v>0</v>
      </c>
      <c r="X40" s="13">
        <v>1</v>
      </c>
      <c r="Y40" s="13">
        <v>0</v>
      </c>
      <c r="Z40" s="13">
        <v>0</v>
      </c>
      <c r="AA40" s="13">
        <v>0</v>
      </c>
      <c r="AB40" s="13">
        <v>1</v>
      </c>
      <c r="AC40" s="13">
        <v>0</v>
      </c>
      <c r="AI40" t="s">
        <v>347</v>
      </c>
    </row>
    <row r="41" spans="1:35" x14ac:dyDescent="0.25">
      <c r="A41" s="21">
        <v>44227</v>
      </c>
      <c r="B41" s="21">
        <v>44062</v>
      </c>
      <c r="C41">
        <v>3</v>
      </c>
      <c r="D41" s="11">
        <v>9273</v>
      </c>
      <c r="E41" s="55">
        <f t="shared" si="0"/>
        <v>0.44269798955055145</v>
      </c>
      <c r="F41" s="55">
        <f t="shared" si="1"/>
        <v>1.0723400857092307</v>
      </c>
      <c r="G41" s="11">
        <v>159525</v>
      </c>
      <c r="H41">
        <v>1335174</v>
      </c>
      <c r="I41">
        <v>0</v>
      </c>
      <c r="J41">
        <v>0</v>
      </c>
      <c r="K41" s="28">
        <v>0</v>
      </c>
      <c r="L41" s="28">
        <v>0</v>
      </c>
      <c r="M41" s="28">
        <v>1</v>
      </c>
      <c r="N41" s="28">
        <v>1</v>
      </c>
      <c r="O41" s="28">
        <v>1</v>
      </c>
      <c r="P41" s="28">
        <v>1</v>
      </c>
      <c r="Q41" s="28">
        <v>0</v>
      </c>
      <c r="R41" s="28">
        <v>0</v>
      </c>
      <c r="S41" s="28">
        <v>0</v>
      </c>
      <c r="T41" s="28">
        <v>0</v>
      </c>
      <c r="U41" s="28">
        <v>0</v>
      </c>
      <c r="V41" t="s">
        <v>349</v>
      </c>
      <c r="W41">
        <v>1</v>
      </c>
      <c r="X41" s="13">
        <v>1</v>
      </c>
      <c r="Y41" s="13">
        <v>0</v>
      </c>
      <c r="Z41" s="13">
        <v>0</v>
      </c>
      <c r="AA41" s="13">
        <v>0</v>
      </c>
      <c r="AB41" s="13">
        <v>0</v>
      </c>
      <c r="AC41" s="13">
        <v>0</v>
      </c>
      <c r="AD41" t="s">
        <v>135</v>
      </c>
      <c r="AE41" t="s">
        <v>88</v>
      </c>
      <c r="AI41" t="s">
        <v>350</v>
      </c>
    </row>
    <row r="42" spans="1:35" x14ac:dyDescent="0.25">
      <c r="A42" s="21">
        <v>44227</v>
      </c>
      <c r="B42" s="21">
        <v>44062</v>
      </c>
      <c r="C42">
        <v>3</v>
      </c>
      <c r="D42" s="11">
        <v>404</v>
      </c>
      <c r="E42" s="55">
        <f t="shared" si="0"/>
        <v>1.928717651012863E-2</v>
      </c>
      <c r="F42" s="55">
        <f t="shared" si="1"/>
        <v>0.58254232357089886</v>
      </c>
      <c r="G42" s="11">
        <v>86661</v>
      </c>
      <c r="H42">
        <v>846497</v>
      </c>
      <c r="I42">
        <v>0</v>
      </c>
      <c r="J42">
        <v>0</v>
      </c>
      <c r="K42" s="28">
        <v>0</v>
      </c>
      <c r="L42" s="28">
        <v>0</v>
      </c>
      <c r="M42" s="28">
        <v>0</v>
      </c>
      <c r="N42" s="28">
        <v>0</v>
      </c>
      <c r="O42" s="28">
        <v>0</v>
      </c>
      <c r="P42" s="28">
        <v>0</v>
      </c>
      <c r="Q42" s="28">
        <v>0</v>
      </c>
      <c r="R42" s="28">
        <v>0</v>
      </c>
      <c r="S42" s="28">
        <v>0</v>
      </c>
      <c r="T42" s="28">
        <v>0</v>
      </c>
      <c r="U42" s="28">
        <v>0</v>
      </c>
      <c r="X42" s="13">
        <v>0</v>
      </c>
      <c r="Y42" s="13">
        <v>0</v>
      </c>
      <c r="Z42" s="13">
        <v>0</v>
      </c>
      <c r="AA42" s="13">
        <v>1</v>
      </c>
      <c r="AB42" s="13">
        <v>0</v>
      </c>
      <c r="AC42" s="13">
        <v>1</v>
      </c>
      <c r="AI42" t="s">
        <v>348</v>
      </c>
    </row>
    <row r="43" spans="1:35" x14ac:dyDescent="0.25">
      <c r="A43" s="21">
        <v>44227</v>
      </c>
      <c r="B43" s="21">
        <v>44061</v>
      </c>
      <c r="C43">
        <v>2</v>
      </c>
      <c r="D43" s="11">
        <v>321</v>
      </c>
      <c r="E43" s="55">
        <f t="shared" si="0"/>
        <v>1.5324712029087353E-2</v>
      </c>
      <c r="F43" s="55">
        <f t="shared" si="1"/>
        <v>0.72675786470116577</v>
      </c>
      <c r="G43" s="11">
        <v>108115</v>
      </c>
      <c r="I43">
        <v>0</v>
      </c>
      <c r="J43">
        <v>0</v>
      </c>
      <c r="K43" s="28">
        <v>0</v>
      </c>
      <c r="L43" s="28">
        <v>0</v>
      </c>
      <c r="M43" s="28">
        <v>0</v>
      </c>
      <c r="N43" s="28">
        <v>0</v>
      </c>
      <c r="O43" s="28">
        <v>0</v>
      </c>
      <c r="P43" s="28">
        <v>0</v>
      </c>
      <c r="Q43" s="28">
        <v>0</v>
      </c>
      <c r="R43" s="28">
        <v>0</v>
      </c>
      <c r="S43" s="28">
        <v>0</v>
      </c>
      <c r="T43" s="28">
        <v>0</v>
      </c>
      <c r="U43" s="28">
        <v>0</v>
      </c>
      <c r="X43" s="13">
        <v>1</v>
      </c>
      <c r="Y43" s="13">
        <v>0</v>
      </c>
      <c r="Z43" s="13">
        <v>0</v>
      </c>
      <c r="AA43" s="13">
        <v>1</v>
      </c>
      <c r="AB43" s="13">
        <v>1</v>
      </c>
      <c r="AC43" s="13">
        <v>0</v>
      </c>
      <c r="AI43" t="s">
        <v>351</v>
      </c>
    </row>
    <row r="44" spans="1:35" x14ac:dyDescent="0.25">
      <c r="A44" s="21">
        <v>44227</v>
      </c>
      <c r="B44" s="21">
        <v>44056</v>
      </c>
      <c r="C44">
        <v>2</v>
      </c>
      <c r="D44" s="11">
        <v>739</v>
      </c>
      <c r="E44" s="55">
        <f t="shared" si="0"/>
        <v>3.5280256042042227E-2</v>
      </c>
      <c r="F44" s="55">
        <f t="shared" si="1"/>
        <v>1.232325630544709</v>
      </c>
      <c r="G44" s="11">
        <v>183325</v>
      </c>
      <c r="I44">
        <v>1</v>
      </c>
      <c r="J44">
        <v>0</v>
      </c>
      <c r="K44" s="28">
        <v>0</v>
      </c>
      <c r="L44" s="28">
        <v>0</v>
      </c>
      <c r="M44" s="28">
        <v>1</v>
      </c>
      <c r="N44" s="28">
        <v>1</v>
      </c>
      <c r="O44" s="28">
        <v>0</v>
      </c>
      <c r="P44" s="28">
        <v>0</v>
      </c>
      <c r="Q44" s="28">
        <v>0</v>
      </c>
      <c r="R44" s="28">
        <v>0</v>
      </c>
      <c r="S44" s="28">
        <v>0</v>
      </c>
      <c r="T44" s="28">
        <v>0</v>
      </c>
      <c r="U44" s="28">
        <v>0</v>
      </c>
      <c r="V44" t="s">
        <v>334</v>
      </c>
      <c r="W44">
        <v>1</v>
      </c>
      <c r="X44" s="13">
        <v>1</v>
      </c>
      <c r="Y44" s="13">
        <v>0</v>
      </c>
      <c r="Z44" s="13">
        <v>0</v>
      </c>
      <c r="AA44" s="13">
        <v>0</v>
      </c>
      <c r="AB44" s="13">
        <v>0</v>
      </c>
      <c r="AC44" s="13">
        <v>0</v>
      </c>
      <c r="AD44" t="s">
        <v>96</v>
      </c>
      <c r="AE44" t="s">
        <v>88</v>
      </c>
      <c r="AI44" t="s">
        <v>352</v>
      </c>
    </row>
    <row r="45" spans="1:35" x14ac:dyDescent="0.25">
      <c r="A45" s="21">
        <v>44227</v>
      </c>
      <c r="B45" s="21">
        <v>44055</v>
      </c>
      <c r="C45">
        <v>2</v>
      </c>
      <c r="D45" s="11">
        <v>500</v>
      </c>
      <c r="E45" s="55">
        <f t="shared" si="0"/>
        <v>2.3870267958079987E-2</v>
      </c>
      <c r="F45" s="55">
        <f t="shared" si="1"/>
        <v>1.2001806357798663</v>
      </c>
      <c r="G45" s="11">
        <v>178543</v>
      </c>
      <c r="I45">
        <v>0</v>
      </c>
      <c r="J45">
        <v>0</v>
      </c>
      <c r="K45" s="28">
        <v>0</v>
      </c>
      <c r="L45" s="28">
        <v>0</v>
      </c>
      <c r="M45" s="28">
        <v>0</v>
      </c>
      <c r="N45" s="28">
        <v>0</v>
      </c>
      <c r="O45" s="28">
        <v>0</v>
      </c>
      <c r="P45" s="28">
        <v>0</v>
      </c>
      <c r="Q45" s="28">
        <v>0</v>
      </c>
      <c r="R45" s="28">
        <v>0</v>
      </c>
      <c r="S45" s="28">
        <v>0</v>
      </c>
      <c r="T45" s="28">
        <v>0</v>
      </c>
      <c r="U45" s="28">
        <v>0</v>
      </c>
      <c r="X45" s="13">
        <v>1</v>
      </c>
      <c r="Y45" s="13">
        <v>0</v>
      </c>
      <c r="Z45" s="13">
        <v>1</v>
      </c>
      <c r="AA45" s="13">
        <v>0</v>
      </c>
      <c r="AB45" s="13">
        <v>0</v>
      </c>
      <c r="AI45" t="s">
        <v>353</v>
      </c>
    </row>
    <row r="46" spans="1:35" x14ac:dyDescent="0.25">
      <c r="A46" s="21">
        <v>44226</v>
      </c>
      <c r="B46" s="21">
        <v>37554</v>
      </c>
      <c r="C46">
        <v>2</v>
      </c>
      <c r="D46" s="11">
        <v>763</v>
      </c>
      <c r="E46" s="55">
        <f t="shared" si="0"/>
        <v>3.6426028904030065E-2</v>
      </c>
      <c r="F46" s="55">
        <f t="shared" si="1"/>
        <v>1.0612822612867785</v>
      </c>
      <c r="G46" s="11">
        <v>157880</v>
      </c>
      <c r="I46">
        <v>1</v>
      </c>
      <c r="J46">
        <v>0</v>
      </c>
      <c r="K46" s="28">
        <v>0</v>
      </c>
      <c r="L46">
        <v>0</v>
      </c>
      <c r="M46">
        <v>0</v>
      </c>
      <c r="N46">
        <v>0</v>
      </c>
      <c r="O46">
        <v>0</v>
      </c>
      <c r="P46">
        <v>0</v>
      </c>
      <c r="Q46">
        <v>0</v>
      </c>
      <c r="R46">
        <v>1</v>
      </c>
      <c r="S46">
        <v>0</v>
      </c>
      <c r="T46">
        <v>0</v>
      </c>
      <c r="U46">
        <v>0</v>
      </c>
      <c r="X46" s="13">
        <v>0</v>
      </c>
      <c r="Y46" s="13">
        <v>0</v>
      </c>
      <c r="Z46" s="13">
        <v>1</v>
      </c>
      <c r="AA46" s="13">
        <v>0</v>
      </c>
      <c r="AB46" s="13">
        <v>0</v>
      </c>
      <c r="AC46" s="13">
        <v>0</v>
      </c>
      <c r="AI46" s="13" t="s">
        <v>310</v>
      </c>
    </row>
    <row r="47" spans="1:35" x14ac:dyDescent="0.25">
      <c r="A47" s="21">
        <v>44226</v>
      </c>
      <c r="B47" s="21">
        <v>37516</v>
      </c>
      <c r="C47">
        <v>2</v>
      </c>
      <c r="D47" s="11">
        <v>379</v>
      </c>
      <c r="E47" s="55">
        <f t="shared" si="0"/>
        <v>1.8093663112224632E-2</v>
      </c>
      <c r="F47" s="55">
        <f t="shared" si="1"/>
        <v>0.9502267492604366</v>
      </c>
      <c r="G47" s="11">
        <v>141359</v>
      </c>
      <c r="I47">
        <v>0</v>
      </c>
      <c r="J47">
        <v>0</v>
      </c>
      <c r="K47" s="28">
        <v>0</v>
      </c>
      <c r="L47" s="28">
        <v>0</v>
      </c>
      <c r="M47" s="28">
        <v>0</v>
      </c>
      <c r="N47" s="28">
        <v>0</v>
      </c>
      <c r="O47" s="28">
        <v>0</v>
      </c>
      <c r="P47" s="28">
        <v>0</v>
      </c>
      <c r="Q47" s="28">
        <v>0</v>
      </c>
      <c r="R47" s="28">
        <v>0</v>
      </c>
      <c r="S47" s="28">
        <v>0</v>
      </c>
      <c r="T47" s="28">
        <v>0</v>
      </c>
      <c r="U47" s="28">
        <v>0</v>
      </c>
      <c r="X47" s="13">
        <v>1</v>
      </c>
      <c r="Y47" s="13">
        <v>0</v>
      </c>
      <c r="Z47" s="13">
        <v>0</v>
      </c>
      <c r="AA47" s="13">
        <v>0</v>
      </c>
      <c r="AB47" s="13">
        <v>1</v>
      </c>
      <c r="AC47" s="13">
        <v>0</v>
      </c>
      <c r="AI47" s="13" t="s">
        <v>325</v>
      </c>
    </row>
    <row r="48" spans="1:35" x14ac:dyDescent="0.25">
      <c r="A48" s="21">
        <v>44227</v>
      </c>
      <c r="B48" s="21">
        <v>37504</v>
      </c>
      <c r="C48">
        <v>2</v>
      </c>
      <c r="D48" s="11">
        <v>999</v>
      </c>
      <c r="E48" s="55">
        <f t="shared" si="0"/>
        <v>4.7692795380243819E-2</v>
      </c>
      <c r="F48" s="55">
        <f t="shared" si="1"/>
        <v>0.88857853784505114</v>
      </c>
      <c r="G48" s="11">
        <v>132188</v>
      </c>
      <c r="I48">
        <v>1</v>
      </c>
      <c r="J48">
        <v>0</v>
      </c>
      <c r="K48" s="28">
        <v>0</v>
      </c>
      <c r="L48" s="28">
        <v>0</v>
      </c>
      <c r="M48" s="28">
        <v>1</v>
      </c>
      <c r="N48" s="28">
        <v>0</v>
      </c>
      <c r="O48" s="28">
        <v>0</v>
      </c>
      <c r="P48" s="28">
        <v>0</v>
      </c>
      <c r="Q48" s="28">
        <v>0</v>
      </c>
      <c r="R48" s="28">
        <v>1</v>
      </c>
      <c r="S48" s="28">
        <v>0</v>
      </c>
      <c r="T48" s="28">
        <v>0</v>
      </c>
      <c r="U48" s="28">
        <v>0</v>
      </c>
      <c r="V48" t="s">
        <v>334</v>
      </c>
      <c r="W48">
        <v>1</v>
      </c>
      <c r="X48" s="13">
        <v>1</v>
      </c>
      <c r="Y48" s="13">
        <v>0</v>
      </c>
      <c r="Z48" s="13">
        <v>0</v>
      </c>
      <c r="AA48" s="13">
        <v>0</v>
      </c>
      <c r="AB48" s="13">
        <v>0</v>
      </c>
      <c r="AC48" s="13">
        <v>0</v>
      </c>
      <c r="AD48" t="s">
        <v>87</v>
      </c>
      <c r="AE48" t="s">
        <v>88</v>
      </c>
      <c r="AI48" t="s">
        <v>335</v>
      </c>
    </row>
    <row r="49" spans="1:35" x14ac:dyDescent="0.25">
      <c r="A49" s="21">
        <v>44227</v>
      </c>
      <c r="B49" s="21">
        <v>37493</v>
      </c>
      <c r="C49">
        <v>2</v>
      </c>
      <c r="D49" s="11">
        <v>332</v>
      </c>
      <c r="E49" s="55">
        <f t="shared" si="0"/>
        <v>1.5849857924165111E-2</v>
      </c>
      <c r="F49" s="55">
        <f t="shared" si="1"/>
        <v>1.1414363636656963</v>
      </c>
      <c r="G49" s="11">
        <v>169804</v>
      </c>
      <c r="I49">
        <v>0</v>
      </c>
      <c r="J49">
        <v>0</v>
      </c>
      <c r="K49" s="28">
        <v>0</v>
      </c>
      <c r="L49" s="28">
        <v>0</v>
      </c>
      <c r="M49" s="28">
        <v>0</v>
      </c>
      <c r="N49" s="28">
        <v>0</v>
      </c>
      <c r="O49" s="28">
        <v>0</v>
      </c>
      <c r="P49" s="28">
        <v>0</v>
      </c>
      <c r="Q49" s="28">
        <v>0</v>
      </c>
      <c r="R49" s="28">
        <v>0</v>
      </c>
      <c r="S49" s="28">
        <v>0</v>
      </c>
      <c r="T49" s="28">
        <v>0</v>
      </c>
      <c r="U49" s="28">
        <v>0</v>
      </c>
      <c r="X49" s="13">
        <v>1</v>
      </c>
      <c r="Y49" s="13">
        <v>0</v>
      </c>
      <c r="Z49" s="13">
        <v>1</v>
      </c>
      <c r="AA49" s="13">
        <v>0</v>
      </c>
      <c r="AB49" s="13">
        <v>0</v>
      </c>
      <c r="AC49" s="13">
        <v>0</v>
      </c>
      <c r="AI49" t="s">
        <v>344</v>
      </c>
    </row>
    <row r="50" spans="1:35" x14ac:dyDescent="0.25">
      <c r="A50" s="21">
        <v>44227</v>
      </c>
      <c r="B50" s="21">
        <v>37492</v>
      </c>
      <c r="C50">
        <v>2</v>
      </c>
      <c r="D50" s="11">
        <v>445</v>
      </c>
      <c r="E50" s="55">
        <f t="shared" si="0"/>
        <v>2.1244538482691189E-2</v>
      </c>
      <c r="F50" s="55">
        <f t="shared" si="1"/>
        <v>1.3634465564926437</v>
      </c>
      <c r="G50" s="11">
        <v>202831</v>
      </c>
      <c r="I50">
        <v>0</v>
      </c>
      <c r="J50">
        <v>0</v>
      </c>
      <c r="K50" s="28">
        <v>0</v>
      </c>
      <c r="L50" s="28">
        <v>0</v>
      </c>
      <c r="M50" s="28">
        <v>0</v>
      </c>
      <c r="N50" s="28">
        <v>0</v>
      </c>
      <c r="O50" s="28">
        <v>0</v>
      </c>
      <c r="P50" s="28">
        <v>0</v>
      </c>
      <c r="Q50" s="28">
        <v>0</v>
      </c>
      <c r="R50" s="28">
        <v>0</v>
      </c>
      <c r="S50" s="28">
        <v>0</v>
      </c>
      <c r="T50" s="28">
        <v>0</v>
      </c>
      <c r="U50" s="28">
        <v>0</v>
      </c>
      <c r="X50" s="13">
        <v>1</v>
      </c>
      <c r="Y50" s="13">
        <v>0</v>
      </c>
      <c r="Z50" s="13">
        <v>0</v>
      </c>
      <c r="AA50" s="13">
        <v>0</v>
      </c>
      <c r="AB50" s="13">
        <v>0</v>
      </c>
      <c r="AC50" s="13">
        <v>0</v>
      </c>
      <c r="AI50" t="s">
        <v>344</v>
      </c>
    </row>
    <row r="51" spans="1:35" x14ac:dyDescent="0.25">
      <c r="A51" s="21">
        <v>44227</v>
      </c>
      <c r="B51" s="21">
        <v>37474</v>
      </c>
      <c r="C51">
        <v>2</v>
      </c>
      <c r="D51" s="11">
        <v>477</v>
      </c>
      <c r="E51" s="55">
        <f t="shared" si="0"/>
        <v>2.2772235632008309E-2</v>
      </c>
      <c r="F51" s="55">
        <f t="shared" si="1"/>
        <v>1.0047966086291094</v>
      </c>
      <c r="G51" s="11">
        <v>149477</v>
      </c>
      <c r="I51">
        <v>1</v>
      </c>
      <c r="J51">
        <v>0</v>
      </c>
      <c r="K51" s="28">
        <v>0</v>
      </c>
      <c r="L51" s="28">
        <v>0</v>
      </c>
      <c r="M51" s="28">
        <v>1</v>
      </c>
      <c r="N51" s="28">
        <v>0</v>
      </c>
      <c r="O51" s="28">
        <v>0</v>
      </c>
      <c r="P51" s="28">
        <v>0</v>
      </c>
      <c r="Q51" s="28">
        <v>0</v>
      </c>
      <c r="R51" s="28">
        <v>0</v>
      </c>
      <c r="S51" s="28">
        <v>0</v>
      </c>
      <c r="T51" s="28">
        <v>0</v>
      </c>
      <c r="U51" s="28">
        <v>0</v>
      </c>
      <c r="V51" t="s">
        <v>354</v>
      </c>
      <c r="W51">
        <v>1</v>
      </c>
      <c r="X51" s="13">
        <v>1</v>
      </c>
      <c r="Y51" s="13">
        <v>0</v>
      </c>
      <c r="Z51" s="13">
        <v>1</v>
      </c>
      <c r="AA51" s="13">
        <v>0</v>
      </c>
      <c r="AB51" s="13">
        <v>0</v>
      </c>
      <c r="AC51" s="13">
        <v>0</v>
      </c>
      <c r="AD51" t="s">
        <v>87</v>
      </c>
      <c r="AE51" t="s">
        <v>88</v>
      </c>
      <c r="AI51" t="s">
        <v>355</v>
      </c>
    </row>
    <row r="54" spans="1:35" x14ac:dyDescent="0.25">
      <c r="G54" t="s">
        <v>865</v>
      </c>
      <c r="H54" s="11">
        <f>AVERAGE(H2:H47)</f>
        <v>1262284</v>
      </c>
    </row>
    <row r="55" spans="1:35" x14ac:dyDescent="0.25">
      <c r="AI55" t="s">
        <v>313</v>
      </c>
    </row>
    <row r="56" spans="1:35" x14ac:dyDescent="0.25">
      <c r="AI56" t="s">
        <v>314</v>
      </c>
    </row>
    <row r="57" spans="1:35" x14ac:dyDescent="0.25">
      <c r="AI57" t="s">
        <v>356</v>
      </c>
    </row>
    <row r="58" spans="1:35" x14ac:dyDescent="0.25">
      <c r="AI58" t="s">
        <v>357</v>
      </c>
    </row>
  </sheetData>
  <autoFilter ref="A1:AI51" xr:uid="{576AC3E2-6880-4DB6-9055-BE1A5957418D}"/>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A99-D092-4F96-88C5-D8928FD8B159}">
  <sheetPr filterMode="1"/>
  <dimension ref="A1:AI57"/>
  <sheetViews>
    <sheetView topLeftCell="AJ1" zoomScale="60" zoomScaleNormal="60" workbookViewId="0">
      <selection activeCell="L1" sqref="L1"/>
    </sheetView>
  </sheetViews>
  <sheetFormatPr baseColWidth="10" defaultRowHeight="12.5" x14ac:dyDescent="0.25"/>
  <cols>
    <col min="1" max="1" width="16.7265625" customWidth="1"/>
    <col min="2" max="2" width="14.453125" customWidth="1"/>
    <col min="3" max="32" width="20.6328125" customWidth="1"/>
    <col min="33" max="33" width="14.08984375" customWidth="1"/>
    <col min="34" max="34" width="40" customWidth="1"/>
    <col min="35" max="35" width="20.6328125" customWidth="1"/>
  </cols>
  <sheetData>
    <row r="1" spans="1:35" ht="13" x14ac:dyDescent="0.3">
      <c r="A1" s="16" t="s">
        <v>0</v>
      </c>
      <c r="B1" s="16" t="s">
        <v>1</v>
      </c>
      <c r="C1" s="27" t="s">
        <v>14</v>
      </c>
      <c r="D1" s="53" t="s">
        <v>875</v>
      </c>
      <c r="E1" s="27" t="s">
        <v>2</v>
      </c>
      <c r="F1" s="53" t="s">
        <v>872</v>
      </c>
      <c r="G1" s="27" t="s">
        <v>3</v>
      </c>
      <c r="H1" s="27" t="s">
        <v>4</v>
      </c>
      <c r="I1" s="27" t="s">
        <v>5</v>
      </c>
      <c r="J1" s="27" t="s">
        <v>18</v>
      </c>
      <c r="K1" s="27" t="s">
        <v>15</v>
      </c>
      <c r="L1" s="27" t="s">
        <v>6</v>
      </c>
      <c r="M1" s="27" t="s">
        <v>7</v>
      </c>
      <c r="N1" s="27" t="s">
        <v>8</v>
      </c>
      <c r="O1" s="27" t="s">
        <v>9</v>
      </c>
      <c r="P1" s="27" t="s">
        <v>10</v>
      </c>
      <c r="Q1" s="27" t="s">
        <v>11</v>
      </c>
      <c r="R1" s="27" t="s">
        <v>19</v>
      </c>
      <c r="S1" s="27" t="s">
        <v>20</v>
      </c>
      <c r="T1" s="27" t="s">
        <v>12</v>
      </c>
      <c r="U1" s="27" t="s">
        <v>16</v>
      </c>
      <c r="V1" s="27" t="s">
        <v>17</v>
      </c>
      <c r="W1" s="27" t="s">
        <v>21</v>
      </c>
      <c r="X1" s="27" t="s">
        <v>22</v>
      </c>
      <c r="Y1" s="27" t="s">
        <v>23</v>
      </c>
      <c r="Z1" s="27" t="s">
        <v>24</v>
      </c>
      <c r="AA1" s="27" t="s">
        <v>25</v>
      </c>
      <c r="AB1" s="27" t="s">
        <v>26</v>
      </c>
      <c r="AC1" s="27" t="s">
        <v>27</v>
      </c>
      <c r="AD1" s="27" t="s">
        <v>68</v>
      </c>
      <c r="AE1" s="27" t="s">
        <v>296</v>
      </c>
      <c r="AF1" s="27" t="s">
        <v>120</v>
      </c>
      <c r="AG1" s="27" t="s">
        <v>121</v>
      </c>
      <c r="AH1" s="27" t="s">
        <v>69</v>
      </c>
      <c r="AI1" s="27" t="s">
        <v>13</v>
      </c>
    </row>
    <row r="2" spans="1:35" hidden="1" x14ac:dyDescent="0.25">
      <c r="A2" s="21">
        <v>44227</v>
      </c>
      <c r="B2" s="21">
        <v>44196</v>
      </c>
      <c r="C2">
        <v>2</v>
      </c>
      <c r="D2" s="54">
        <f>E2/$AF$2</f>
        <v>0.25490196078431371</v>
      </c>
      <c r="E2">
        <v>117</v>
      </c>
      <c r="F2" s="54">
        <f>G2/$AG$2</f>
        <v>1.3540736464525285</v>
      </c>
      <c r="G2" s="11">
        <v>36028</v>
      </c>
      <c r="I2">
        <v>1</v>
      </c>
      <c r="J2">
        <v>0</v>
      </c>
      <c r="K2">
        <v>0</v>
      </c>
      <c r="L2">
        <v>0</v>
      </c>
      <c r="M2">
        <v>0</v>
      </c>
      <c r="N2">
        <v>0</v>
      </c>
      <c r="O2">
        <v>0</v>
      </c>
      <c r="P2">
        <v>0</v>
      </c>
      <c r="Q2">
        <v>0</v>
      </c>
      <c r="R2">
        <v>0</v>
      </c>
      <c r="S2">
        <v>1</v>
      </c>
      <c r="T2">
        <v>0</v>
      </c>
      <c r="U2">
        <v>1</v>
      </c>
      <c r="X2">
        <v>0</v>
      </c>
      <c r="Y2">
        <v>1</v>
      </c>
      <c r="Z2">
        <v>1</v>
      </c>
      <c r="AA2">
        <v>1</v>
      </c>
      <c r="AB2">
        <v>1</v>
      </c>
      <c r="AC2">
        <v>0</v>
      </c>
      <c r="AD2" t="s">
        <v>96</v>
      </c>
      <c r="AE2" t="s">
        <v>88</v>
      </c>
      <c r="AF2" s="31">
        <f>AVERAGE(E2:E51)</f>
        <v>459</v>
      </c>
      <c r="AG2" s="19">
        <f>AVERAGE(G2:G51)</f>
        <v>26607.119999999999</v>
      </c>
      <c r="AH2" s="35">
        <f>(AF2+AG2)/2000000</f>
        <v>1.353306E-2</v>
      </c>
      <c r="AI2" t="s">
        <v>358</v>
      </c>
    </row>
    <row r="3" spans="1:35" hidden="1" x14ac:dyDescent="0.25">
      <c r="A3" s="21">
        <v>44227</v>
      </c>
      <c r="B3" s="21">
        <v>44195</v>
      </c>
      <c r="C3">
        <v>3</v>
      </c>
      <c r="D3" s="54">
        <f t="shared" ref="D3:D51" si="0">E3/$AF$2</f>
        <v>0.20697167755991286</v>
      </c>
      <c r="E3">
        <v>95</v>
      </c>
      <c r="F3" s="54">
        <f t="shared" ref="F3:F51" si="1">G3/$AG$2</f>
        <v>0.41579096121639625</v>
      </c>
      <c r="G3" s="11">
        <v>11063</v>
      </c>
      <c r="H3" s="32">
        <v>78540</v>
      </c>
      <c r="I3">
        <v>0</v>
      </c>
      <c r="J3">
        <v>0</v>
      </c>
      <c r="K3">
        <v>0</v>
      </c>
      <c r="L3">
        <v>0</v>
      </c>
      <c r="M3">
        <v>0</v>
      </c>
      <c r="N3">
        <v>0</v>
      </c>
      <c r="O3">
        <v>0</v>
      </c>
      <c r="P3">
        <v>0</v>
      </c>
      <c r="Q3">
        <v>0</v>
      </c>
      <c r="R3">
        <v>0</v>
      </c>
      <c r="S3">
        <v>0</v>
      </c>
      <c r="T3">
        <v>0</v>
      </c>
      <c r="U3">
        <v>0</v>
      </c>
      <c r="X3">
        <v>0</v>
      </c>
      <c r="Y3">
        <v>0</v>
      </c>
      <c r="Z3">
        <v>1</v>
      </c>
      <c r="AA3">
        <v>0</v>
      </c>
      <c r="AB3">
        <v>0</v>
      </c>
      <c r="AC3">
        <v>0</v>
      </c>
      <c r="AF3" s="31"/>
      <c r="AG3" s="31"/>
      <c r="AH3" s="20">
        <f>(AF2+AG2)/2000000</f>
        <v>1.353306E-2</v>
      </c>
      <c r="AI3" t="s">
        <v>359</v>
      </c>
    </row>
    <row r="4" spans="1:35" hidden="1" x14ac:dyDescent="0.25">
      <c r="A4" s="21">
        <v>44227</v>
      </c>
      <c r="B4" s="21">
        <v>44194</v>
      </c>
      <c r="C4">
        <v>2</v>
      </c>
      <c r="D4" s="54">
        <f t="shared" si="0"/>
        <v>0.55119825708060999</v>
      </c>
      <c r="E4">
        <v>253</v>
      </c>
      <c r="F4" s="54">
        <f t="shared" si="1"/>
        <v>0.74604090935057987</v>
      </c>
      <c r="G4" s="11">
        <v>19850</v>
      </c>
      <c r="H4" s="32"/>
      <c r="I4">
        <v>1</v>
      </c>
      <c r="J4">
        <v>0</v>
      </c>
      <c r="K4">
        <v>1</v>
      </c>
      <c r="L4">
        <v>0</v>
      </c>
      <c r="M4">
        <v>1</v>
      </c>
      <c r="N4">
        <v>1</v>
      </c>
      <c r="O4">
        <v>0</v>
      </c>
      <c r="P4">
        <v>0</v>
      </c>
      <c r="Q4">
        <v>0</v>
      </c>
      <c r="R4">
        <v>0</v>
      </c>
      <c r="S4">
        <v>0</v>
      </c>
      <c r="T4">
        <v>0</v>
      </c>
      <c r="U4">
        <v>0</v>
      </c>
      <c r="V4" t="s">
        <v>362</v>
      </c>
      <c r="W4">
        <v>1</v>
      </c>
      <c r="X4">
        <v>0</v>
      </c>
      <c r="Y4">
        <v>0</v>
      </c>
      <c r="Z4">
        <v>0</v>
      </c>
      <c r="AA4">
        <v>0</v>
      </c>
      <c r="AB4">
        <v>1</v>
      </c>
      <c r="AC4">
        <v>1</v>
      </c>
      <c r="AD4" t="s">
        <v>87</v>
      </c>
      <c r="AE4" t="s">
        <v>363</v>
      </c>
      <c r="AI4" t="s">
        <v>364</v>
      </c>
    </row>
    <row r="5" spans="1:35" hidden="1" x14ac:dyDescent="0.25">
      <c r="A5" s="21">
        <v>44227</v>
      </c>
      <c r="B5" s="21">
        <v>44194</v>
      </c>
      <c r="C5">
        <v>2</v>
      </c>
      <c r="D5" s="54">
        <f t="shared" si="0"/>
        <v>0.32461873638344224</v>
      </c>
      <c r="E5">
        <v>149</v>
      </c>
      <c r="F5" s="54">
        <f t="shared" si="1"/>
        <v>0.74363553815670391</v>
      </c>
      <c r="G5" s="11">
        <v>19786</v>
      </c>
      <c r="H5" s="32"/>
      <c r="I5">
        <v>1</v>
      </c>
      <c r="J5">
        <v>0</v>
      </c>
      <c r="K5">
        <v>1</v>
      </c>
      <c r="L5">
        <v>0</v>
      </c>
      <c r="M5">
        <v>1</v>
      </c>
      <c r="N5">
        <v>1</v>
      </c>
      <c r="O5">
        <v>0</v>
      </c>
      <c r="P5">
        <v>0</v>
      </c>
      <c r="Q5">
        <v>0</v>
      </c>
      <c r="R5">
        <v>0</v>
      </c>
      <c r="S5">
        <v>0</v>
      </c>
      <c r="T5">
        <v>0</v>
      </c>
      <c r="U5">
        <v>0</v>
      </c>
      <c r="V5" t="s">
        <v>360</v>
      </c>
      <c r="W5">
        <v>1</v>
      </c>
      <c r="X5">
        <v>1</v>
      </c>
      <c r="Y5">
        <v>0</v>
      </c>
      <c r="Z5">
        <v>0</v>
      </c>
      <c r="AA5">
        <v>0</v>
      </c>
      <c r="AB5">
        <v>0</v>
      </c>
      <c r="AC5">
        <v>0</v>
      </c>
      <c r="AD5" t="s">
        <v>87</v>
      </c>
      <c r="AE5" t="s">
        <v>88</v>
      </c>
      <c r="AH5" s="34"/>
      <c r="AI5" t="s">
        <v>361</v>
      </c>
    </row>
    <row r="6" spans="1:35" hidden="1" x14ac:dyDescent="0.25">
      <c r="A6" s="21">
        <v>44227</v>
      </c>
      <c r="B6" s="21">
        <v>44193</v>
      </c>
      <c r="C6">
        <v>2</v>
      </c>
      <c r="D6" s="54">
        <f t="shared" si="0"/>
        <v>0.6775599128540305</v>
      </c>
      <c r="E6">
        <v>311</v>
      </c>
      <c r="F6" s="54">
        <f t="shared" si="1"/>
        <v>1.3582078781920028</v>
      </c>
      <c r="G6" s="11">
        <v>36138</v>
      </c>
      <c r="H6" s="32"/>
      <c r="I6">
        <v>1</v>
      </c>
      <c r="J6">
        <v>0</v>
      </c>
      <c r="K6">
        <v>1</v>
      </c>
      <c r="L6">
        <v>0</v>
      </c>
      <c r="M6">
        <v>1</v>
      </c>
      <c r="N6">
        <v>1</v>
      </c>
      <c r="O6">
        <v>0</v>
      </c>
      <c r="P6">
        <v>0</v>
      </c>
      <c r="Q6">
        <v>0</v>
      </c>
      <c r="R6">
        <v>0</v>
      </c>
      <c r="S6">
        <v>0</v>
      </c>
      <c r="T6">
        <v>0</v>
      </c>
      <c r="U6">
        <v>2</v>
      </c>
      <c r="V6" t="s">
        <v>365</v>
      </c>
      <c r="W6">
        <v>1</v>
      </c>
      <c r="X6">
        <v>1</v>
      </c>
      <c r="Y6">
        <v>0</v>
      </c>
      <c r="Z6">
        <v>0</v>
      </c>
      <c r="AA6">
        <v>0</v>
      </c>
      <c r="AB6">
        <v>0</v>
      </c>
      <c r="AC6">
        <v>0</v>
      </c>
      <c r="AD6" t="s">
        <v>87</v>
      </c>
      <c r="AE6" t="s">
        <v>88</v>
      </c>
      <c r="AH6" t="s">
        <v>853</v>
      </c>
      <c r="AI6" t="s">
        <v>364</v>
      </c>
    </row>
    <row r="7" spans="1:35" hidden="1" x14ac:dyDescent="0.25">
      <c r="A7" s="21">
        <v>44227</v>
      </c>
      <c r="B7" s="21">
        <v>44193</v>
      </c>
      <c r="C7">
        <v>1</v>
      </c>
      <c r="D7" s="54">
        <f t="shared" si="0"/>
        <v>0.24183006535947713</v>
      </c>
      <c r="E7">
        <v>111</v>
      </c>
      <c r="F7" s="54">
        <f t="shared" si="1"/>
        <v>0.50272257952006838</v>
      </c>
      <c r="G7" s="11">
        <v>13376</v>
      </c>
      <c r="H7" s="32"/>
      <c r="I7">
        <v>1</v>
      </c>
      <c r="J7">
        <v>0</v>
      </c>
      <c r="K7">
        <v>0</v>
      </c>
      <c r="L7">
        <v>0</v>
      </c>
      <c r="M7">
        <v>0</v>
      </c>
      <c r="N7">
        <v>0</v>
      </c>
      <c r="O7">
        <v>0</v>
      </c>
      <c r="P7">
        <v>0</v>
      </c>
      <c r="Q7">
        <v>0</v>
      </c>
      <c r="R7">
        <v>0</v>
      </c>
      <c r="S7">
        <v>0</v>
      </c>
      <c r="T7">
        <v>0</v>
      </c>
      <c r="U7">
        <v>0</v>
      </c>
      <c r="X7">
        <v>1</v>
      </c>
      <c r="Y7">
        <v>0</v>
      </c>
      <c r="Z7">
        <v>0</v>
      </c>
      <c r="AA7">
        <v>1</v>
      </c>
      <c r="AB7">
        <v>0</v>
      </c>
      <c r="AC7">
        <v>0</v>
      </c>
      <c r="AD7" t="s">
        <v>96</v>
      </c>
      <c r="AE7" t="s">
        <v>88</v>
      </c>
      <c r="AI7" t="s">
        <v>366</v>
      </c>
    </row>
    <row r="8" spans="1:35" hidden="1" x14ac:dyDescent="0.25">
      <c r="A8" s="21">
        <v>44227</v>
      </c>
      <c r="B8" s="21">
        <v>44192</v>
      </c>
      <c r="C8">
        <v>2</v>
      </c>
      <c r="D8" s="54">
        <f t="shared" si="0"/>
        <v>0.23311546840958605</v>
      </c>
      <c r="E8">
        <v>107</v>
      </c>
      <c r="F8" s="54">
        <f t="shared" si="1"/>
        <v>0.68207306916344201</v>
      </c>
      <c r="G8" s="11">
        <v>18148</v>
      </c>
      <c r="H8" s="32"/>
      <c r="I8">
        <v>1</v>
      </c>
      <c r="J8">
        <v>0</v>
      </c>
      <c r="K8">
        <v>1</v>
      </c>
      <c r="L8">
        <v>0</v>
      </c>
      <c r="M8">
        <v>1</v>
      </c>
      <c r="N8">
        <v>1</v>
      </c>
      <c r="O8">
        <v>0</v>
      </c>
      <c r="P8">
        <v>0</v>
      </c>
      <c r="Q8">
        <v>0</v>
      </c>
      <c r="R8">
        <v>0</v>
      </c>
      <c r="S8">
        <v>0</v>
      </c>
      <c r="T8">
        <v>0</v>
      </c>
      <c r="U8">
        <v>2</v>
      </c>
      <c r="V8" t="s">
        <v>367</v>
      </c>
      <c r="W8">
        <v>1</v>
      </c>
      <c r="X8">
        <v>1</v>
      </c>
      <c r="Y8">
        <v>0</v>
      </c>
      <c r="Z8">
        <v>0</v>
      </c>
      <c r="AA8">
        <v>0</v>
      </c>
      <c r="AB8">
        <v>0</v>
      </c>
      <c r="AC8">
        <v>0</v>
      </c>
      <c r="AD8" t="s">
        <v>87</v>
      </c>
      <c r="AE8" t="s">
        <v>340</v>
      </c>
      <c r="AI8" t="s">
        <v>368</v>
      </c>
    </row>
    <row r="9" spans="1:35" hidden="1" x14ac:dyDescent="0.25">
      <c r="A9" s="21">
        <v>44227</v>
      </c>
      <c r="B9" s="21">
        <v>44192</v>
      </c>
      <c r="C9">
        <v>1</v>
      </c>
      <c r="D9" s="54">
        <f t="shared" si="0"/>
        <v>0.11764705882352941</v>
      </c>
      <c r="E9">
        <v>54</v>
      </c>
      <c r="F9" s="54">
        <f t="shared" si="1"/>
        <v>0.55710651885660678</v>
      </c>
      <c r="G9" s="11">
        <v>14823</v>
      </c>
      <c r="H9" s="32"/>
      <c r="I9">
        <v>1</v>
      </c>
      <c r="J9">
        <v>0</v>
      </c>
      <c r="K9">
        <v>0</v>
      </c>
      <c r="L9">
        <v>0</v>
      </c>
      <c r="M9">
        <v>1</v>
      </c>
      <c r="N9">
        <v>0</v>
      </c>
      <c r="O9">
        <v>0</v>
      </c>
      <c r="P9">
        <v>0</v>
      </c>
      <c r="Q9">
        <v>0</v>
      </c>
      <c r="R9">
        <v>0</v>
      </c>
      <c r="S9">
        <v>0</v>
      </c>
      <c r="T9">
        <v>0</v>
      </c>
      <c r="U9">
        <v>0</v>
      </c>
      <c r="V9" t="s">
        <v>369</v>
      </c>
      <c r="W9">
        <v>1</v>
      </c>
      <c r="X9">
        <v>0</v>
      </c>
      <c r="Y9">
        <v>0</v>
      </c>
      <c r="Z9">
        <v>0</v>
      </c>
      <c r="AA9">
        <v>1</v>
      </c>
      <c r="AB9">
        <v>0</v>
      </c>
      <c r="AC9">
        <v>0</v>
      </c>
      <c r="AD9" t="s">
        <v>87</v>
      </c>
      <c r="AE9" t="s">
        <v>363</v>
      </c>
      <c r="AI9" t="s">
        <v>370</v>
      </c>
    </row>
    <row r="10" spans="1:35" x14ac:dyDescent="0.25">
      <c r="A10" s="21">
        <v>44227</v>
      </c>
      <c r="B10" s="21">
        <v>44191</v>
      </c>
      <c r="C10">
        <v>3</v>
      </c>
      <c r="D10" s="54">
        <f t="shared" si="0"/>
        <v>0.55119825708060999</v>
      </c>
      <c r="E10">
        <v>253</v>
      </c>
      <c r="F10" s="54">
        <f t="shared" si="1"/>
        <v>1.3588843888402804</v>
      </c>
      <c r="G10" s="11">
        <v>36156</v>
      </c>
      <c r="H10" s="32">
        <v>724954</v>
      </c>
      <c r="I10">
        <v>1</v>
      </c>
      <c r="J10">
        <v>1</v>
      </c>
      <c r="K10">
        <v>1</v>
      </c>
      <c r="L10">
        <v>0</v>
      </c>
      <c r="M10">
        <v>1</v>
      </c>
      <c r="N10">
        <v>1</v>
      </c>
      <c r="O10">
        <v>0</v>
      </c>
      <c r="P10">
        <v>0</v>
      </c>
      <c r="Q10">
        <v>0</v>
      </c>
      <c r="R10">
        <v>0</v>
      </c>
      <c r="S10">
        <v>0</v>
      </c>
      <c r="T10">
        <v>0</v>
      </c>
      <c r="U10">
        <v>1</v>
      </c>
      <c r="V10" t="s">
        <v>371</v>
      </c>
      <c r="W10">
        <v>1</v>
      </c>
      <c r="X10">
        <v>1</v>
      </c>
      <c r="Y10">
        <v>0</v>
      </c>
      <c r="Z10">
        <v>0</v>
      </c>
      <c r="AA10">
        <v>1</v>
      </c>
      <c r="AB10">
        <v>0</v>
      </c>
      <c r="AC10">
        <v>1</v>
      </c>
      <c r="AD10" t="s">
        <v>87</v>
      </c>
      <c r="AE10" t="s">
        <v>88</v>
      </c>
      <c r="AI10" t="s">
        <v>372</v>
      </c>
    </row>
    <row r="11" spans="1:35" hidden="1" x14ac:dyDescent="0.25">
      <c r="A11" s="21">
        <v>44227</v>
      </c>
      <c r="B11" s="21">
        <v>44190</v>
      </c>
      <c r="C11">
        <v>1</v>
      </c>
      <c r="D11" s="54">
        <f t="shared" si="0"/>
        <v>0.64270152505446621</v>
      </c>
      <c r="E11">
        <v>295</v>
      </c>
      <c r="F11" s="54">
        <f t="shared" si="1"/>
        <v>1.8461975591495812</v>
      </c>
      <c r="G11" s="11">
        <v>49122</v>
      </c>
      <c r="H11" s="32"/>
      <c r="I11">
        <v>0</v>
      </c>
      <c r="J11">
        <v>0</v>
      </c>
      <c r="K11">
        <v>0</v>
      </c>
      <c r="L11">
        <v>0</v>
      </c>
      <c r="M11">
        <v>0</v>
      </c>
      <c r="N11">
        <v>0</v>
      </c>
      <c r="O11">
        <v>0</v>
      </c>
      <c r="P11">
        <v>0</v>
      </c>
      <c r="Q11">
        <v>0</v>
      </c>
      <c r="R11">
        <v>0</v>
      </c>
      <c r="S11">
        <v>1</v>
      </c>
      <c r="T11">
        <v>0</v>
      </c>
      <c r="U11">
        <v>2</v>
      </c>
      <c r="X11">
        <v>0</v>
      </c>
      <c r="Y11">
        <v>1</v>
      </c>
      <c r="Z11">
        <v>0</v>
      </c>
      <c r="AA11">
        <v>0</v>
      </c>
      <c r="AB11">
        <v>0</v>
      </c>
      <c r="AC11">
        <v>0</v>
      </c>
      <c r="AI11" t="s">
        <v>373</v>
      </c>
    </row>
    <row r="12" spans="1:35" hidden="1" x14ac:dyDescent="0.25">
      <c r="A12" s="21">
        <v>44227</v>
      </c>
      <c r="B12" s="21">
        <v>44188</v>
      </c>
      <c r="C12">
        <v>1</v>
      </c>
      <c r="D12" s="54">
        <f t="shared" si="0"/>
        <v>0.47494553376906318</v>
      </c>
      <c r="E12">
        <v>218</v>
      </c>
      <c r="F12" s="54">
        <f t="shared" si="1"/>
        <v>1.1097405506496005</v>
      </c>
      <c r="G12" s="11">
        <v>29527</v>
      </c>
      <c r="H12" s="32"/>
      <c r="I12">
        <v>1</v>
      </c>
      <c r="J12">
        <v>0</v>
      </c>
      <c r="K12">
        <v>1</v>
      </c>
      <c r="L12">
        <v>0</v>
      </c>
      <c r="M12">
        <v>1</v>
      </c>
      <c r="N12">
        <v>1</v>
      </c>
      <c r="O12">
        <v>0</v>
      </c>
      <c r="P12">
        <v>0</v>
      </c>
      <c r="Q12">
        <v>0</v>
      </c>
      <c r="R12">
        <v>0</v>
      </c>
      <c r="S12">
        <v>0</v>
      </c>
      <c r="T12">
        <v>0</v>
      </c>
      <c r="U12">
        <v>0</v>
      </c>
      <c r="V12" t="s">
        <v>374</v>
      </c>
      <c r="W12">
        <v>1</v>
      </c>
      <c r="X12">
        <v>1</v>
      </c>
      <c r="Y12">
        <v>0</v>
      </c>
      <c r="Z12">
        <v>0</v>
      </c>
      <c r="AA12">
        <v>0</v>
      </c>
      <c r="AB12">
        <v>0</v>
      </c>
      <c r="AC12">
        <v>0</v>
      </c>
      <c r="AD12" t="s">
        <v>87</v>
      </c>
      <c r="AE12" t="s">
        <v>88</v>
      </c>
      <c r="AI12" t="s">
        <v>375</v>
      </c>
    </row>
    <row r="13" spans="1:35" hidden="1" x14ac:dyDescent="0.25">
      <c r="A13" s="21">
        <v>44227</v>
      </c>
      <c r="B13" s="21">
        <v>44187</v>
      </c>
      <c r="C13">
        <v>2</v>
      </c>
      <c r="D13" s="54">
        <f t="shared" si="0"/>
        <v>0.40958605664488018</v>
      </c>
      <c r="E13">
        <v>188</v>
      </c>
      <c r="F13" s="54">
        <f t="shared" si="1"/>
        <v>1.5856282077879906</v>
      </c>
      <c r="G13" s="11">
        <v>42189</v>
      </c>
      <c r="H13" s="32"/>
      <c r="I13">
        <v>1</v>
      </c>
      <c r="J13">
        <v>0</v>
      </c>
      <c r="K13">
        <v>1</v>
      </c>
      <c r="L13">
        <v>0</v>
      </c>
      <c r="M13">
        <v>1</v>
      </c>
      <c r="N13">
        <v>1</v>
      </c>
      <c r="O13">
        <v>0</v>
      </c>
      <c r="P13">
        <v>0</v>
      </c>
      <c r="Q13">
        <v>0</v>
      </c>
      <c r="R13">
        <v>0</v>
      </c>
      <c r="S13">
        <v>1</v>
      </c>
      <c r="T13">
        <v>0</v>
      </c>
      <c r="U13">
        <v>3</v>
      </c>
      <c r="V13" t="s">
        <v>376</v>
      </c>
      <c r="W13">
        <v>1</v>
      </c>
      <c r="X13">
        <v>0</v>
      </c>
      <c r="Y13">
        <v>1</v>
      </c>
      <c r="Z13">
        <v>0</v>
      </c>
      <c r="AA13">
        <v>0</v>
      </c>
      <c r="AB13">
        <v>1</v>
      </c>
      <c r="AC13">
        <v>0</v>
      </c>
      <c r="AD13" t="s">
        <v>87</v>
      </c>
      <c r="AE13" t="s">
        <v>203</v>
      </c>
      <c r="AI13" t="s">
        <v>377</v>
      </c>
    </row>
    <row r="14" spans="1:35" hidden="1" x14ac:dyDescent="0.25">
      <c r="A14" s="21">
        <v>44227</v>
      </c>
      <c r="B14" s="21">
        <v>44186</v>
      </c>
      <c r="C14">
        <v>1</v>
      </c>
      <c r="D14" s="54">
        <f t="shared" si="0"/>
        <v>0.11764705882352941</v>
      </c>
      <c r="E14">
        <v>54</v>
      </c>
      <c r="F14" s="54">
        <f t="shared" si="1"/>
        <v>0.45769703748470336</v>
      </c>
      <c r="G14" s="11">
        <v>12178</v>
      </c>
      <c r="H14" s="32"/>
      <c r="I14">
        <v>0</v>
      </c>
      <c r="J14">
        <v>0</v>
      </c>
      <c r="K14">
        <v>0</v>
      </c>
      <c r="L14">
        <v>0</v>
      </c>
      <c r="M14">
        <v>0</v>
      </c>
      <c r="N14">
        <v>0</v>
      </c>
      <c r="O14">
        <v>0</v>
      </c>
      <c r="P14">
        <v>0</v>
      </c>
      <c r="Q14">
        <v>0</v>
      </c>
      <c r="R14">
        <v>0</v>
      </c>
      <c r="S14">
        <v>0</v>
      </c>
      <c r="T14">
        <v>0</v>
      </c>
      <c r="U14">
        <v>0</v>
      </c>
      <c r="X14">
        <v>0</v>
      </c>
      <c r="Y14">
        <v>0</v>
      </c>
      <c r="Z14">
        <v>1</v>
      </c>
      <c r="AA14">
        <v>0</v>
      </c>
      <c r="AB14">
        <v>0</v>
      </c>
      <c r="AC14">
        <v>0</v>
      </c>
      <c r="AI14" t="s">
        <v>378</v>
      </c>
    </row>
    <row r="15" spans="1:35" hidden="1" x14ac:dyDescent="0.25">
      <c r="A15" s="21">
        <v>44227</v>
      </c>
      <c r="B15" s="21">
        <v>44185</v>
      </c>
      <c r="C15">
        <v>1</v>
      </c>
      <c r="D15" s="54">
        <f t="shared" si="0"/>
        <v>0.24618736383442266</v>
      </c>
      <c r="E15">
        <v>113</v>
      </c>
      <c r="F15" s="54">
        <f t="shared" si="1"/>
        <v>0.79858323636680706</v>
      </c>
      <c r="G15" s="11">
        <v>21248</v>
      </c>
      <c r="H15" s="32"/>
      <c r="I15">
        <v>1</v>
      </c>
      <c r="J15">
        <v>0</v>
      </c>
      <c r="K15">
        <v>1</v>
      </c>
      <c r="L15">
        <v>0</v>
      </c>
      <c r="M15">
        <v>1</v>
      </c>
      <c r="N15">
        <v>1</v>
      </c>
      <c r="O15">
        <v>0</v>
      </c>
      <c r="P15">
        <v>0</v>
      </c>
      <c r="Q15">
        <v>0</v>
      </c>
      <c r="R15">
        <v>0</v>
      </c>
      <c r="S15">
        <v>0</v>
      </c>
      <c r="T15">
        <v>0</v>
      </c>
      <c r="U15">
        <v>1</v>
      </c>
      <c r="V15" t="s">
        <v>379</v>
      </c>
      <c r="W15">
        <v>1</v>
      </c>
      <c r="X15">
        <v>1</v>
      </c>
      <c r="Y15">
        <v>0</v>
      </c>
      <c r="Z15">
        <v>0</v>
      </c>
      <c r="AA15">
        <v>0</v>
      </c>
      <c r="AB15">
        <v>0</v>
      </c>
      <c r="AC15">
        <v>0</v>
      </c>
      <c r="AD15" t="s">
        <v>87</v>
      </c>
      <c r="AE15" t="s">
        <v>88</v>
      </c>
      <c r="AI15" t="s">
        <v>380</v>
      </c>
    </row>
    <row r="16" spans="1:35" hidden="1" x14ac:dyDescent="0.25">
      <c r="A16" s="21">
        <v>44227</v>
      </c>
      <c r="B16" s="21">
        <v>44184</v>
      </c>
      <c r="C16">
        <v>1</v>
      </c>
      <c r="D16" s="54">
        <f t="shared" si="0"/>
        <v>26.477124183006534</v>
      </c>
      <c r="E16">
        <v>12153</v>
      </c>
      <c r="F16" s="54">
        <f t="shared" si="1"/>
        <v>6.1467757502503089</v>
      </c>
      <c r="G16" s="11">
        <v>163548</v>
      </c>
      <c r="H16" s="32"/>
      <c r="I16">
        <v>1</v>
      </c>
      <c r="J16">
        <v>0</v>
      </c>
      <c r="K16">
        <v>1</v>
      </c>
      <c r="L16">
        <v>0</v>
      </c>
      <c r="M16">
        <v>1</v>
      </c>
      <c r="N16">
        <v>1</v>
      </c>
      <c r="O16">
        <v>0</v>
      </c>
      <c r="P16">
        <v>1</v>
      </c>
      <c r="Q16">
        <v>0</v>
      </c>
      <c r="R16">
        <v>0</v>
      </c>
      <c r="S16">
        <v>0</v>
      </c>
      <c r="T16">
        <v>0</v>
      </c>
      <c r="U16">
        <v>0</v>
      </c>
      <c r="V16" t="s">
        <v>381</v>
      </c>
      <c r="W16">
        <v>1</v>
      </c>
      <c r="X16">
        <v>1</v>
      </c>
      <c r="Y16">
        <v>0</v>
      </c>
      <c r="Z16">
        <v>1</v>
      </c>
      <c r="AA16">
        <v>0</v>
      </c>
      <c r="AB16">
        <v>0</v>
      </c>
      <c r="AC16">
        <v>0</v>
      </c>
      <c r="AD16" t="s">
        <v>87</v>
      </c>
      <c r="AE16" t="s">
        <v>88</v>
      </c>
      <c r="AI16" t="s">
        <v>382</v>
      </c>
    </row>
    <row r="17" spans="1:35" hidden="1" x14ac:dyDescent="0.25">
      <c r="A17" s="21">
        <v>44227</v>
      </c>
      <c r="B17" s="21">
        <v>44183</v>
      </c>
      <c r="C17">
        <v>1</v>
      </c>
      <c r="D17" s="54">
        <f t="shared" si="0"/>
        <v>0.69716775599128544</v>
      </c>
      <c r="E17">
        <v>320</v>
      </c>
      <c r="F17" s="54">
        <f t="shared" si="1"/>
        <v>1.0603552733253354</v>
      </c>
      <c r="G17" s="11">
        <v>28213</v>
      </c>
      <c r="H17" s="32"/>
      <c r="I17">
        <v>1</v>
      </c>
      <c r="J17">
        <v>0</v>
      </c>
      <c r="K17">
        <v>1</v>
      </c>
      <c r="L17" s="28">
        <v>0</v>
      </c>
      <c r="M17">
        <v>1</v>
      </c>
      <c r="N17">
        <v>1</v>
      </c>
      <c r="O17">
        <v>0</v>
      </c>
      <c r="P17">
        <v>0</v>
      </c>
      <c r="Q17">
        <v>0</v>
      </c>
      <c r="R17">
        <v>0</v>
      </c>
      <c r="S17">
        <v>0</v>
      </c>
      <c r="T17">
        <v>0</v>
      </c>
      <c r="U17">
        <v>1</v>
      </c>
      <c r="V17" t="s">
        <v>384</v>
      </c>
      <c r="W17">
        <v>1</v>
      </c>
      <c r="X17">
        <v>1</v>
      </c>
      <c r="Y17">
        <v>0</v>
      </c>
      <c r="Z17">
        <v>1</v>
      </c>
      <c r="AA17">
        <v>0</v>
      </c>
      <c r="AB17">
        <v>0</v>
      </c>
      <c r="AC17">
        <v>0</v>
      </c>
      <c r="AD17" t="s">
        <v>87</v>
      </c>
      <c r="AE17" t="s">
        <v>385</v>
      </c>
      <c r="AI17" t="s">
        <v>380</v>
      </c>
    </row>
    <row r="18" spans="1:35" hidden="1" x14ac:dyDescent="0.25">
      <c r="A18" s="21">
        <v>44227</v>
      </c>
      <c r="B18" s="21">
        <v>44182</v>
      </c>
      <c r="C18">
        <v>1</v>
      </c>
      <c r="D18" s="54">
        <f t="shared" si="0"/>
        <v>0.33115468409586057</v>
      </c>
      <c r="E18">
        <v>152</v>
      </c>
      <c r="F18" s="54">
        <f t="shared" si="1"/>
        <v>0.87781015006509544</v>
      </c>
      <c r="G18" s="11">
        <v>23356</v>
      </c>
      <c r="H18" s="32"/>
      <c r="I18">
        <v>0</v>
      </c>
      <c r="J18">
        <v>0</v>
      </c>
      <c r="K18">
        <v>0</v>
      </c>
      <c r="L18" s="28">
        <v>0</v>
      </c>
      <c r="M18">
        <v>0</v>
      </c>
      <c r="N18">
        <v>0</v>
      </c>
      <c r="O18">
        <v>0</v>
      </c>
      <c r="P18">
        <v>0</v>
      </c>
      <c r="Q18">
        <v>0</v>
      </c>
      <c r="R18">
        <v>1</v>
      </c>
      <c r="S18">
        <v>0</v>
      </c>
      <c r="T18">
        <v>0</v>
      </c>
      <c r="U18">
        <v>0</v>
      </c>
      <c r="X18">
        <v>0</v>
      </c>
      <c r="Y18">
        <v>0</v>
      </c>
      <c r="Z18">
        <v>1</v>
      </c>
      <c r="AA18">
        <v>0</v>
      </c>
      <c r="AB18">
        <v>0</v>
      </c>
      <c r="AC18">
        <v>0</v>
      </c>
      <c r="AI18" t="s">
        <v>386</v>
      </c>
    </row>
    <row r="19" spans="1:35" hidden="1" x14ac:dyDescent="0.25">
      <c r="A19" s="21">
        <v>44227</v>
      </c>
      <c r="B19" s="21">
        <v>44182</v>
      </c>
      <c r="C19">
        <v>2</v>
      </c>
      <c r="D19" s="54">
        <f t="shared" si="0"/>
        <v>0.23529411764705882</v>
      </c>
      <c r="E19">
        <v>108</v>
      </c>
      <c r="F19" s="54">
        <f t="shared" si="1"/>
        <v>0.6499763972951601</v>
      </c>
      <c r="G19" s="11">
        <v>17294</v>
      </c>
      <c r="H19" s="32"/>
      <c r="I19">
        <v>1</v>
      </c>
      <c r="J19">
        <v>0</v>
      </c>
      <c r="K19">
        <v>1</v>
      </c>
      <c r="L19" s="28">
        <v>0</v>
      </c>
      <c r="M19">
        <v>1</v>
      </c>
      <c r="N19">
        <v>1</v>
      </c>
      <c r="O19">
        <v>0</v>
      </c>
      <c r="P19">
        <v>0</v>
      </c>
      <c r="Q19">
        <v>0</v>
      </c>
      <c r="R19">
        <v>0</v>
      </c>
      <c r="S19">
        <v>0</v>
      </c>
      <c r="T19">
        <v>0</v>
      </c>
      <c r="U19">
        <v>1</v>
      </c>
      <c r="V19" t="s">
        <v>387</v>
      </c>
      <c r="W19">
        <v>1</v>
      </c>
      <c r="X19">
        <v>1</v>
      </c>
      <c r="Y19">
        <v>0</v>
      </c>
      <c r="Z19">
        <v>1</v>
      </c>
      <c r="AA19">
        <v>0</v>
      </c>
      <c r="AB19">
        <v>0</v>
      </c>
      <c r="AC19">
        <v>1</v>
      </c>
      <c r="AD19" t="s">
        <v>87</v>
      </c>
      <c r="AE19" t="s">
        <v>94</v>
      </c>
      <c r="AI19" t="s">
        <v>388</v>
      </c>
    </row>
    <row r="20" spans="1:35" hidden="1" x14ac:dyDescent="0.25">
      <c r="A20" s="21">
        <v>44227</v>
      </c>
      <c r="B20" s="21">
        <v>44181</v>
      </c>
      <c r="C20">
        <v>1</v>
      </c>
      <c r="D20" s="54">
        <f t="shared" si="0"/>
        <v>0.54248366013071891</v>
      </c>
      <c r="E20">
        <v>249</v>
      </c>
      <c r="F20" s="54">
        <f t="shared" si="1"/>
        <v>1.600774529524428</v>
      </c>
      <c r="G20" s="11">
        <v>42592</v>
      </c>
      <c r="H20" s="32"/>
      <c r="I20">
        <v>0</v>
      </c>
      <c r="J20">
        <v>0</v>
      </c>
      <c r="K20">
        <v>0</v>
      </c>
      <c r="L20" s="28">
        <v>0</v>
      </c>
      <c r="M20">
        <v>0</v>
      </c>
      <c r="N20">
        <v>0</v>
      </c>
      <c r="O20">
        <v>0</v>
      </c>
      <c r="P20">
        <v>0</v>
      </c>
      <c r="Q20">
        <v>0</v>
      </c>
      <c r="R20">
        <v>0</v>
      </c>
      <c r="S20">
        <v>0</v>
      </c>
      <c r="T20">
        <v>0</v>
      </c>
      <c r="U20">
        <v>0</v>
      </c>
      <c r="X20">
        <v>1</v>
      </c>
      <c r="Y20">
        <v>0</v>
      </c>
      <c r="Z20">
        <v>0</v>
      </c>
      <c r="AA20">
        <v>1</v>
      </c>
      <c r="AB20">
        <v>0</v>
      </c>
      <c r="AC20">
        <v>0</v>
      </c>
      <c r="AI20" t="s">
        <v>391</v>
      </c>
    </row>
    <row r="21" spans="1:35" hidden="1" x14ac:dyDescent="0.25">
      <c r="A21" s="21">
        <v>44227</v>
      </c>
      <c r="B21" s="21">
        <v>44181</v>
      </c>
      <c r="C21">
        <v>2</v>
      </c>
      <c r="D21" s="54">
        <f t="shared" si="0"/>
        <v>0.30065359477124182</v>
      </c>
      <c r="E21">
        <v>138</v>
      </c>
      <c r="F21" s="54">
        <f t="shared" si="1"/>
        <v>0.78599262152386284</v>
      </c>
      <c r="G21" s="11">
        <v>20913</v>
      </c>
      <c r="H21" s="32"/>
      <c r="I21">
        <v>1</v>
      </c>
      <c r="J21">
        <v>0</v>
      </c>
      <c r="K21">
        <v>1</v>
      </c>
      <c r="L21" s="28">
        <v>0</v>
      </c>
      <c r="M21">
        <v>1</v>
      </c>
      <c r="N21">
        <v>1</v>
      </c>
      <c r="O21">
        <v>0</v>
      </c>
      <c r="P21">
        <v>0</v>
      </c>
      <c r="Q21">
        <v>0</v>
      </c>
      <c r="R21">
        <v>0</v>
      </c>
      <c r="S21">
        <v>0</v>
      </c>
      <c r="T21">
        <v>0</v>
      </c>
      <c r="U21">
        <v>3</v>
      </c>
      <c r="V21" t="s">
        <v>389</v>
      </c>
      <c r="W21">
        <v>1</v>
      </c>
      <c r="X21">
        <v>1</v>
      </c>
      <c r="Y21">
        <v>0</v>
      </c>
      <c r="Z21">
        <v>0</v>
      </c>
      <c r="AA21">
        <v>0</v>
      </c>
      <c r="AB21">
        <v>1</v>
      </c>
      <c r="AC21">
        <v>0</v>
      </c>
      <c r="AD21" t="s">
        <v>87</v>
      </c>
      <c r="AE21" t="s">
        <v>390</v>
      </c>
      <c r="AI21" t="s">
        <v>388</v>
      </c>
    </row>
    <row r="22" spans="1:35" x14ac:dyDescent="0.25">
      <c r="A22" s="21">
        <v>44227</v>
      </c>
      <c r="B22" s="21">
        <v>44180</v>
      </c>
      <c r="C22">
        <v>1</v>
      </c>
      <c r="D22" s="54">
        <f t="shared" si="0"/>
        <v>0.38997821350762529</v>
      </c>
      <c r="E22">
        <v>179</v>
      </c>
      <c r="F22" s="54">
        <f t="shared" si="1"/>
        <v>1.0499821100517457</v>
      </c>
      <c r="G22" s="11">
        <v>27937</v>
      </c>
      <c r="H22" s="32"/>
      <c r="I22">
        <v>1</v>
      </c>
      <c r="J22">
        <v>1</v>
      </c>
      <c r="K22">
        <v>1</v>
      </c>
      <c r="L22" s="28">
        <v>0</v>
      </c>
      <c r="M22">
        <v>1</v>
      </c>
      <c r="N22">
        <v>1</v>
      </c>
      <c r="O22">
        <v>0</v>
      </c>
      <c r="P22">
        <v>0</v>
      </c>
      <c r="Q22">
        <v>0</v>
      </c>
      <c r="R22">
        <v>1</v>
      </c>
      <c r="S22">
        <v>0</v>
      </c>
      <c r="T22">
        <v>0</v>
      </c>
      <c r="U22">
        <v>1</v>
      </c>
      <c r="V22" t="s">
        <v>371</v>
      </c>
      <c r="W22">
        <v>1</v>
      </c>
      <c r="X22">
        <v>1</v>
      </c>
      <c r="Y22">
        <v>0</v>
      </c>
      <c r="Z22">
        <v>0</v>
      </c>
      <c r="AA22">
        <v>0</v>
      </c>
      <c r="AB22">
        <v>0</v>
      </c>
      <c r="AC22">
        <v>0</v>
      </c>
      <c r="AD22" t="s">
        <v>87</v>
      </c>
      <c r="AE22" t="s">
        <v>88</v>
      </c>
      <c r="AI22" t="s">
        <v>388</v>
      </c>
    </row>
    <row r="23" spans="1:35" hidden="1" x14ac:dyDescent="0.25">
      <c r="A23" s="21">
        <v>44227</v>
      </c>
      <c r="B23" s="21">
        <v>44178</v>
      </c>
      <c r="C23">
        <v>1</v>
      </c>
      <c r="D23" s="54">
        <f t="shared" si="0"/>
        <v>6.3224400871459698</v>
      </c>
      <c r="E23">
        <v>2902</v>
      </c>
      <c r="F23" s="54">
        <f t="shared" si="1"/>
        <v>0.65738043050130945</v>
      </c>
      <c r="G23" s="11">
        <v>17491</v>
      </c>
      <c r="H23" s="32"/>
      <c r="I23">
        <v>1</v>
      </c>
      <c r="J23">
        <v>0</v>
      </c>
      <c r="K23">
        <v>1</v>
      </c>
      <c r="L23" s="28">
        <v>0</v>
      </c>
      <c r="M23">
        <v>1</v>
      </c>
      <c r="N23">
        <v>1</v>
      </c>
      <c r="O23">
        <v>0</v>
      </c>
      <c r="P23">
        <v>1</v>
      </c>
      <c r="Q23">
        <v>0</v>
      </c>
      <c r="R23">
        <v>1</v>
      </c>
      <c r="S23">
        <v>0</v>
      </c>
      <c r="T23">
        <v>0</v>
      </c>
      <c r="U23">
        <v>2</v>
      </c>
      <c r="V23" t="s">
        <v>392</v>
      </c>
      <c r="W23">
        <v>1</v>
      </c>
      <c r="X23">
        <v>1</v>
      </c>
      <c r="Y23">
        <v>0</v>
      </c>
      <c r="Z23">
        <v>0</v>
      </c>
      <c r="AA23">
        <v>0</v>
      </c>
      <c r="AB23">
        <v>0</v>
      </c>
      <c r="AC23">
        <v>1</v>
      </c>
      <c r="AD23" t="s">
        <v>87</v>
      </c>
      <c r="AE23" t="s">
        <v>393</v>
      </c>
      <c r="AI23" t="s">
        <v>394</v>
      </c>
    </row>
    <row r="24" spans="1:35" hidden="1" x14ac:dyDescent="0.25">
      <c r="A24" s="21">
        <v>44227</v>
      </c>
      <c r="B24" s="21">
        <v>44178</v>
      </c>
      <c r="C24">
        <v>1</v>
      </c>
      <c r="D24" s="54">
        <f t="shared" si="0"/>
        <v>0.14161220043572983</v>
      </c>
      <c r="E24">
        <v>65</v>
      </c>
      <c r="F24" s="54">
        <f t="shared" si="1"/>
        <v>0.62197637324144817</v>
      </c>
      <c r="G24" s="11">
        <v>16549</v>
      </c>
      <c r="H24" s="32"/>
      <c r="I24">
        <v>1</v>
      </c>
      <c r="J24">
        <v>0</v>
      </c>
      <c r="K24">
        <v>0</v>
      </c>
      <c r="L24" s="28">
        <v>0</v>
      </c>
      <c r="M24">
        <v>1</v>
      </c>
      <c r="N24">
        <v>0</v>
      </c>
      <c r="O24">
        <v>0</v>
      </c>
      <c r="P24">
        <v>0</v>
      </c>
      <c r="Q24">
        <v>0</v>
      </c>
      <c r="R24">
        <v>0</v>
      </c>
      <c r="S24">
        <v>0</v>
      </c>
      <c r="T24">
        <v>0</v>
      </c>
      <c r="U24">
        <v>0</v>
      </c>
      <c r="V24" t="s">
        <v>395</v>
      </c>
      <c r="W24">
        <v>1</v>
      </c>
      <c r="X24">
        <v>0</v>
      </c>
      <c r="Y24">
        <v>1</v>
      </c>
      <c r="Z24">
        <v>1</v>
      </c>
      <c r="AA24">
        <v>0</v>
      </c>
      <c r="AB24">
        <v>0</v>
      </c>
      <c r="AC24">
        <v>0</v>
      </c>
      <c r="AD24" t="s">
        <v>87</v>
      </c>
      <c r="AE24" t="s">
        <v>131</v>
      </c>
      <c r="AI24" t="s">
        <v>396</v>
      </c>
    </row>
    <row r="25" spans="1:35" hidden="1" x14ac:dyDescent="0.25">
      <c r="A25" s="21">
        <v>44227</v>
      </c>
      <c r="B25" s="21">
        <v>44177</v>
      </c>
      <c r="C25">
        <v>1</v>
      </c>
      <c r="D25" s="54">
        <f t="shared" si="0"/>
        <v>0.39651416122004357</v>
      </c>
      <c r="E25">
        <v>182</v>
      </c>
      <c r="F25" s="54">
        <f t="shared" si="1"/>
        <v>1.7391585410221024</v>
      </c>
      <c r="G25" s="11">
        <v>46274</v>
      </c>
      <c r="H25" s="32"/>
      <c r="I25">
        <v>0</v>
      </c>
      <c r="J25">
        <v>0</v>
      </c>
      <c r="K25">
        <v>0</v>
      </c>
      <c r="L25" s="28">
        <v>0</v>
      </c>
      <c r="M25">
        <v>0</v>
      </c>
      <c r="N25">
        <v>0</v>
      </c>
      <c r="O25">
        <v>0</v>
      </c>
      <c r="P25">
        <v>0</v>
      </c>
      <c r="Q25">
        <v>0</v>
      </c>
      <c r="R25">
        <v>0</v>
      </c>
      <c r="S25">
        <v>1</v>
      </c>
      <c r="T25">
        <v>0</v>
      </c>
      <c r="U25">
        <v>0</v>
      </c>
      <c r="X25">
        <v>0</v>
      </c>
      <c r="Y25">
        <v>1</v>
      </c>
      <c r="Z25">
        <v>0</v>
      </c>
      <c r="AA25">
        <v>0</v>
      </c>
      <c r="AB25">
        <v>0</v>
      </c>
      <c r="AC25">
        <v>0</v>
      </c>
      <c r="AI25" t="s">
        <v>383</v>
      </c>
    </row>
    <row r="26" spans="1:35" hidden="1" x14ac:dyDescent="0.25">
      <c r="A26" s="21">
        <v>44227</v>
      </c>
      <c r="B26" s="21">
        <v>44177</v>
      </c>
      <c r="C26">
        <v>2</v>
      </c>
      <c r="D26" s="54">
        <f t="shared" si="0"/>
        <v>0.85403050108932466</v>
      </c>
      <c r="E26">
        <v>392</v>
      </c>
      <c r="F26" s="54">
        <f t="shared" si="1"/>
        <v>1.4181918223392838</v>
      </c>
      <c r="G26" s="11">
        <v>37734</v>
      </c>
      <c r="H26" s="32"/>
      <c r="I26">
        <v>1</v>
      </c>
      <c r="J26">
        <v>0</v>
      </c>
      <c r="K26">
        <v>1</v>
      </c>
      <c r="L26" s="28">
        <v>0</v>
      </c>
      <c r="M26">
        <v>1</v>
      </c>
      <c r="N26">
        <v>1</v>
      </c>
      <c r="O26">
        <v>0</v>
      </c>
      <c r="P26">
        <v>0</v>
      </c>
      <c r="Q26">
        <v>0</v>
      </c>
      <c r="R26">
        <v>0</v>
      </c>
      <c r="S26">
        <v>0</v>
      </c>
      <c r="T26">
        <v>0</v>
      </c>
      <c r="U26">
        <v>1</v>
      </c>
      <c r="V26" t="s">
        <v>367</v>
      </c>
      <c r="W26">
        <v>1</v>
      </c>
      <c r="X26">
        <v>1</v>
      </c>
      <c r="Y26">
        <v>0</v>
      </c>
      <c r="Z26">
        <v>1</v>
      </c>
      <c r="AA26">
        <v>0</v>
      </c>
      <c r="AB26">
        <v>0</v>
      </c>
      <c r="AC26">
        <v>0</v>
      </c>
      <c r="AD26" t="s">
        <v>87</v>
      </c>
      <c r="AE26" t="s">
        <v>340</v>
      </c>
      <c r="AI26" t="s">
        <v>397</v>
      </c>
    </row>
    <row r="27" spans="1:35" hidden="1" x14ac:dyDescent="0.25">
      <c r="A27" s="21">
        <v>44227</v>
      </c>
      <c r="B27" s="21">
        <v>44173</v>
      </c>
      <c r="C27">
        <v>2</v>
      </c>
      <c r="D27" s="54">
        <f t="shared" si="0"/>
        <v>0.36601307189542481</v>
      </c>
      <c r="E27">
        <v>168</v>
      </c>
      <c r="F27" s="54">
        <f t="shared" si="1"/>
        <v>1.1149271322863956</v>
      </c>
      <c r="G27" s="11">
        <v>29665</v>
      </c>
      <c r="H27" s="32"/>
      <c r="I27">
        <v>1</v>
      </c>
      <c r="J27">
        <v>0</v>
      </c>
      <c r="K27">
        <v>1</v>
      </c>
      <c r="L27" s="28">
        <v>0</v>
      </c>
      <c r="M27">
        <v>1</v>
      </c>
      <c r="N27">
        <v>1</v>
      </c>
      <c r="O27">
        <v>0</v>
      </c>
      <c r="P27">
        <v>0</v>
      </c>
      <c r="Q27">
        <v>0</v>
      </c>
      <c r="R27">
        <v>0</v>
      </c>
      <c r="S27">
        <v>0</v>
      </c>
      <c r="T27">
        <v>0</v>
      </c>
      <c r="U27">
        <v>0</v>
      </c>
      <c r="V27" t="s">
        <v>401</v>
      </c>
      <c r="W27">
        <v>1</v>
      </c>
      <c r="X27">
        <v>1</v>
      </c>
      <c r="Y27">
        <v>0</v>
      </c>
      <c r="Z27">
        <v>1</v>
      </c>
      <c r="AA27">
        <v>0</v>
      </c>
      <c r="AB27">
        <v>0</v>
      </c>
      <c r="AC27">
        <v>0</v>
      </c>
      <c r="AD27" t="s">
        <v>87</v>
      </c>
      <c r="AE27" t="s">
        <v>223</v>
      </c>
      <c r="AI27" t="s">
        <v>380</v>
      </c>
    </row>
    <row r="28" spans="1:35" hidden="1" x14ac:dyDescent="0.25">
      <c r="A28" s="21">
        <v>44227</v>
      </c>
      <c r="B28" s="21">
        <v>44173</v>
      </c>
      <c r="C28">
        <v>2</v>
      </c>
      <c r="D28" s="54">
        <f t="shared" si="0"/>
        <v>0.42701525054466233</v>
      </c>
      <c r="E28">
        <v>196</v>
      </c>
      <c r="F28" s="54">
        <f t="shared" si="1"/>
        <v>0.99984515422939424</v>
      </c>
      <c r="G28" s="11">
        <v>26603</v>
      </c>
      <c r="I28">
        <v>1</v>
      </c>
      <c r="J28">
        <v>0</v>
      </c>
      <c r="K28">
        <v>0</v>
      </c>
      <c r="L28" s="28">
        <v>0</v>
      </c>
      <c r="M28">
        <v>1</v>
      </c>
      <c r="N28">
        <v>0</v>
      </c>
      <c r="O28">
        <v>0</v>
      </c>
      <c r="P28">
        <v>0</v>
      </c>
      <c r="Q28">
        <v>0</v>
      </c>
      <c r="R28">
        <v>0</v>
      </c>
      <c r="S28">
        <v>0</v>
      </c>
      <c r="T28">
        <v>0</v>
      </c>
      <c r="U28">
        <v>2</v>
      </c>
      <c r="V28" t="s">
        <v>402</v>
      </c>
      <c r="W28">
        <v>1</v>
      </c>
      <c r="X28">
        <v>1</v>
      </c>
      <c r="Y28">
        <v>0</v>
      </c>
      <c r="Z28">
        <v>0</v>
      </c>
      <c r="AA28">
        <v>0</v>
      </c>
      <c r="AB28">
        <v>0</v>
      </c>
      <c r="AC28">
        <v>0</v>
      </c>
      <c r="AD28" t="s">
        <v>87</v>
      </c>
      <c r="AE28" t="s">
        <v>131</v>
      </c>
      <c r="AI28" t="s">
        <v>403</v>
      </c>
    </row>
    <row r="29" spans="1:35" hidden="1" x14ac:dyDescent="0.25">
      <c r="A29" s="21">
        <v>44227</v>
      </c>
      <c r="B29" s="21">
        <v>44172</v>
      </c>
      <c r="C29">
        <v>3</v>
      </c>
      <c r="D29" s="54">
        <f t="shared" si="0"/>
        <v>0.81699346405228757</v>
      </c>
      <c r="E29">
        <v>375</v>
      </c>
      <c r="F29" s="54">
        <f t="shared" si="1"/>
        <v>1.4898643671318055</v>
      </c>
      <c r="G29" s="11">
        <v>39641</v>
      </c>
      <c r="H29">
        <v>636573</v>
      </c>
      <c r="I29">
        <v>0</v>
      </c>
      <c r="J29">
        <v>0</v>
      </c>
      <c r="K29">
        <v>0</v>
      </c>
      <c r="L29" s="28">
        <v>0</v>
      </c>
      <c r="M29">
        <v>0</v>
      </c>
      <c r="N29">
        <v>0</v>
      </c>
      <c r="O29">
        <v>0</v>
      </c>
      <c r="P29">
        <v>0</v>
      </c>
      <c r="Q29">
        <v>0</v>
      </c>
      <c r="R29">
        <v>0</v>
      </c>
      <c r="S29">
        <v>0</v>
      </c>
      <c r="T29">
        <v>0</v>
      </c>
      <c r="U29">
        <v>0</v>
      </c>
      <c r="X29">
        <v>1</v>
      </c>
      <c r="Y29">
        <v>0</v>
      </c>
      <c r="Z29">
        <v>0</v>
      </c>
      <c r="AA29">
        <v>1</v>
      </c>
      <c r="AB29">
        <v>0</v>
      </c>
      <c r="AC29">
        <v>0</v>
      </c>
      <c r="AI29" t="s">
        <v>404</v>
      </c>
    </row>
    <row r="30" spans="1:35" hidden="1" x14ac:dyDescent="0.25">
      <c r="A30" s="21">
        <v>44227</v>
      </c>
      <c r="B30" s="21">
        <v>44172</v>
      </c>
      <c r="C30">
        <v>1</v>
      </c>
      <c r="D30" s="54">
        <f t="shared" si="0"/>
        <v>0.12854030501089325</v>
      </c>
      <c r="E30">
        <v>59</v>
      </c>
      <c r="F30" s="54">
        <f t="shared" si="1"/>
        <v>0.39500705074431208</v>
      </c>
      <c r="G30" s="11">
        <v>10510</v>
      </c>
      <c r="I30">
        <v>1</v>
      </c>
      <c r="J30">
        <v>0</v>
      </c>
      <c r="K30">
        <v>0</v>
      </c>
      <c r="L30">
        <v>0</v>
      </c>
      <c r="M30">
        <v>1</v>
      </c>
      <c r="N30">
        <v>1</v>
      </c>
      <c r="O30">
        <v>0</v>
      </c>
      <c r="P30">
        <v>0</v>
      </c>
      <c r="Q30">
        <v>0</v>
      </c>
      <c r="R30">
        <v>0</v>
      </c>
      <c r="S30">
        <v>0</v>
      </c>
      <c r="T30">
        <v>0</v>
      </c>
      <c r="U30">
        <v>0</v>
      </c>
      <c r="V30" t="s">
        <v>405</v>
      </c>
      <c r="W30">
        <v>1</v>
      </c>
      <c r="X30">
        <v>0</v>
      </c>
      <c r="Y30">
        <v>0</v>
      </c>
      <c r="Z30">
        <v>0</v>
      </c>
      <c r="AA30">
        <v>0</v>
      </c>
      <c r="AB30">
        <v>0</v>
      </c>
      <c r="AC30">
        <v>1</v>
      </c>
      <c r="AD30" t="s">
        <v>87</v>
      </c>
      <c r="AE30" t="s">
        <v>406</v>
      </c>
      <c r="AI30" t="s">
        <v>412</v>
      </c>
    </row>
    <row r="31" spans="1:35" x14ac:dyDescent="0.25">
      <c r="A31" s="21">
        <v>44227</v>
      </c>
      <c r="B31" s="21">
        <v>44171</v>
      </c>
      <c r="C31">
        <v>1</v>
      </c>
      <c r="D31" s="54">
        <f t="shared" si="0"/>
        <v>0.44880174291938996</v>
      </c>
      <c r="E31">
        <v>206</v>
      </c>
      <c r="F31" s="54">
        <f t="shared" si="1"/>
        <v>0.90126251920538569</v>
      </c>
      <c r="G31" s="11">
        <v>23980</v>
      </c>
      <c r="I31">
        <v>1</v>
      </c>
      <c r="J31">
        <v>1</v>
      </c>
      <c r="K31">
        <v>1</v>
      </c>
      <c r="L31">
        <v>0</v>
      </c>
      <c r="M31">
        <v>1</v>
      </c>
      <c r="N31">
        <v>0</v>
      </c>
      <c r="O31">
        <v>0</v>
      </c>
      <c r="P31">
        <v>0</v>
      </c>
      <c r="Q31">
        <v>0</v>
      </c>
      <c r="R31">
        <v>0</v>
      </c>
      <c r="S31">
        <v>0</v>
      </c>
      <c r="T31">
        <v>0</v>
      </c>
      <c r="U31">
        <v>1</v>
      </c>
      <c r="V31" t="s">
        <v>407</v>
      </c>
      <c r="W31">
        <v>1</v>
      </c>
      <c r="X31">
        <v>1</v>
      </c>
      <c r="Y31">
        <v>0</v>
      </c>
      <c r="AA31">
        <v>0</v>
      </c>
      <c r="AB31">
        <v>0</v>
      </c>
      <c r="AC31">
        <v>0</v>
      </c>
      <c r="AD31" t="s">
        <v>87</v>
      </c>
      <c r="AE31" t="s">
        <v>408</v>
      </c>
      <c r="AI31" t="s">
        <v>409</v>
      </c>
    </row>
    <row r="32" spans="1:35" x14ac:dyDescent="0.25">
      <c r="A32" s="21">
        <v>44227</v>
      </c>
      <c r="B32" s="21">
        <v>44171</v>
      </c>
      <c r="C32">
        <v>1</v>
      </c>
      <c r="D32" s="54">
        <f t="shared" si="0"/>
        <v>0.12854030501089325</v>
      </c>
      <c r="E32">
        <v>59</v>
      </c>
      <c r="F32" s="54">
        <f t="shared" si="1"/>
        <v>0.30518147022300801</v>
      </c>
      <c r="G32" s="11">
        <v>8120</v>
      </c>
      <c r="I32">
        <v>1</v>
      </c>
      <c r="J32">
        <v>1</v>
      </c>
      <c r="K32">
        <v>1</v>
      </c>
      <c r="L32">
        <v>0</v>
      </c>
      <c r="M32">
        <v>1</v>
      </c>
      <c r="N32">
        <v>1</v>
      </c>
      <c r="O32">
        <v>0</v>
      </c>
      <c r="P32">
        <v>0</v>
      </c>
      <c r="Q32">
        <v>0</v>
      </c>
      <c r="R32">
        <v>0</v>
      </c>
      <c r="S32">
        <v>0</v>
      </c>
      <c r="T32">
        <v>0</v>
      </c>
      <c r="U32">
        <v>2</v>
      </c>
      <c r="V32" t="s">
        <v>410</v>
      </c>
      <c r="W32">
        <v>1</v>
      </c>
      <c r="X32">
        <v>0</v>
      </c>
      <c r="Y32">
        <v>0</v>
      </c>
      <c r="Z32">
        <v>0</v>
      </c>
      <c r="AA32">
        <v>0</v>
      </c>
      <c r="AB32">
        <v>0</v>
      </c>
      <c r="AC32">
        <v>1</v>
      </c>
      <c r="AD32" t="s">
        <v>87</v>
      </c>
      <c r="AE32" t="s">
        <v>131</v>
      </c>
      <c r="AI32" t="s">
        <v>411</v>
      </c>
    </row>
    <row r="33" spans="1:35" x14ac:dyDescent="0.25">
      <c r="A33" s="21">
        <v>44227</v>
      </c>
      <c r="B33" s="21">
        <v>44170</v>
      </c>
      <c r="C33">
        <v>1</v>
      </c>
      <c r="D33" s="54">
        <f t="shared" si="0"/>
        <v>0.52723311546840956</v>
      </c>
      <c r="E33">
        <v>242</v>
      </c>
      <c r="F33" s="54">
        <f t="shared" si="1"/>
        <v>1.4021434864051427</v>
      </c>
      <c r="G33" s="11">
        <v>37307</v>
      </c>
      <c r="I33">
        <v>1</v>
      </c>
      <c r="J33">
        <v>1</v>
      </c>
      <c r="K33">
        <v>1</v>
      </c>
      <c r="L33">
        <v>0</v>
      </c>
      <c r="M33">
        <v>1</v>
      </c>
      <c r="N33">
        <v>1</v>
      </c>
      <c r="O33">
        <v>0</v>
      </c>
      <c r="P33">
        <v>0</v>
      </c>
      <c r="Q33">
        <v>0</v>
      </c>
      <c r="R33">
        <v>0</v>
      </c>
      <c r="S33">
        <v>0</v>
      </c>
      <c r="T33">
        <v>0</v>
      </c>
      <c r="U33">
        <v>1</v>
      </c>
      <c r="V33" t="s">
        <v>371</v>
      </c>
      <c r="X33">
        <v>1</v>
      </c>
      <c r="Y33">
        <v>0</v>
      </c>
      <c r="Z33">
        <v>0</v>
      </c>
      <c r="AA33">
        <v>0</v>
      </c>
      <c r="AB33">
        <v>0</v>
      </c>
      <c r="AC33">
        <v>0</v>
      </c>
      <c r="AD33" t="s">
        <v>87</v>
      </c>
      <c r="AE33" t="s">
        <v>131</v>
      </c>
      <c r="AI33" t="s">
        <v>413</v>
      </c>
    </row>
    <row r="34" spans="1:35" x14ac:dyDescent="0.25">
      <c r="A34" s="21">
        <v>44227</v>
      </c>
      <c r="B34" s="21">
        <v>44169</v>
      </c>
      <c r="C34">
        <v>2</v>
      </c>
      <c r="D34" s="54">
        <f t="shared" si="0"/>
        <v>0.23529411764705882</v>
      </c>
      <c r="E34">
        <v>108</v>
      </c>
      <c r="F34" s="54">
        <f t="shared" si="1"/>
        <v>0.64937505449669108</v>
      </c>
      <c r="G34" s="11">
        <v>17278</v>
      </c>
      <c r="I34">
        <v>1</v>
      </c>
      <c r="J34">
        <v>1</v>
      </c>
      <c r="K34">
        <v>1</v>
      </c>
      <c r="L34">
        <v>0</v>
      </c>
      <c r="M34">
        <v>1</v>
      </c>
      <c r="N34">
        <v>1</v>
      </c>
      <c r="O34">
        <v>0</v>
      </c>
      <c r="P34">
        <v>0</v>
      </c>
      <c r="Q34">
        <v>0</v>
      </c>
      <c r="R34">
        <v>0</v>
      </c>
      <c r="S34">
        <v>0</v>
      </c>
      <c r="T34">
        <v>0</v>
      </c>
      <c r="U34">
        <v>2</v>
      </c>
      <c r="V34" t="s">
        <v>410</v>
      </c>
      <c r="W34">
        <v>1</v>
      </c>
      <c r="X34">
        <v>1</v>
      </c>
      <c r="Y34">
        <v>0</v>
      </c>
      <c r="Z34">
        <v>1</v>
      </c>
      <c r="AA34">
        <v>0</v>
      </c>
      <c r="AB34">
        <v>0</v>
      </c>
      <c r="AC34">
        <v>0</v>
      </c>
      <c r="AD34" t="s">
        <v>87</v>
      </c>
      <c r="AE34" t="s">
        <v>131</v>
      </c>
      <c r="AI34" t="s">
        <v>415</v>
      </c>
    </row>
    <row r="35" spans="1:35" hidden="1" x14ac:dyDescent="0.25">
      <c r="A35" s="21">
        <v>44227</v>
      </c>
      <c r="B35" s="21">
        <v>44168</v>
      </c>
      <c r="C35">
        <v>3</v>
      </c>
      <c r="D35" s="54">
        <f t="shared" si="0"/>
        <v>0.44008714596949888</v>
      </c>
      <c r="E35">
        <v>202</v>
      </c>
      <c r="F35" s="54">
        <f t="shared" si="1"/>
        <v>0.62310389098857755</v>
      </c>
      <c r="G35" s="11">
        <v>16579</v>
      </c>
      <c r="H35">
        <v>445214</v>
      </c>
      <c r="I35">
        <v>1</v>
      </c>
      <c r="J35">
        <v>0</v>
      </c>
      <c r="K35">
        <v>1</v>
      </c>
      <c r="L35">
        <v>0</v>
      </c>
      <c r="M35">
        <v>1</v>
      </c>
      <c r="N35">
        <v>1</v>
      </c>
      <c r="O35">
        <v>0</v>
      </c>
      <c r="P35">
        <v>0</v>
      </c>
      <c r="Q35">
        <v>0</v>
      </c>
      <c r="R35">
        <v>0</v>
      </c>
      <c r="S35">
        <v>0</v>
      </c>
      <c r="T35">
        <v>0</v>
      </c>
      <c r="U35">
        <v>2</v>
      </c>
      <c r="V35" t="s">
        <v>416</v>
      </c>
      <c r="W35">
        <v>1</v>
      </c>
      <c r="X35">
        <v>0</v>
      </c>
      <c r="Y35">
        <v>0</v>
      </c>
      <c r="Z35">
        <v>0</v>
      </c>
      <c r="AA35">
        <v>1</v>
      </c>
      <c r="AB35">
        <v>0</v>
      </c>
      <c r="AC35">
        <v>1</v>
      </c>
      <c r="AD35" t="s">
        <v>87</v>
      </c>
      <c r="AE35" t="s">
        <v>417</v>
      </c>
      <c r="AI35" t="s">
        <v>418</v>
      </c>
    </row>
    <row r="36" spans="1:35" x14ac:dyDescent="0.25">
      <c r="A36" s="21">
        <v>44227</v>
      </c>
      <c r="B36" s="21">
        <v>44167</v>
      </c>
      <c r="C36">
        <v>2</v>
      </c>
      <c r="D36" s="54">
        <f t="shared" si="0"/>
        <v>0.26143790849673204</v>
      </c>
      <c r="E36">
        <v>120</v>
      </c>
      <c r="F36" s="54">
        <f t="shared" si="1"/>
        <v>0.5916837297685732</v>
      </c>
      <c r="G36" s="11">
        <v>15743</v>
      </c>
      <c r="I36">
        <v>1</v>
      </c>
      <c r="J36">
        <v>1</v>
      </c>
      <c r="K36">
        <v>1</v>
      </c>
      <c r="L36">
        <v>0</v>
      </c>
      <c r="M36">
        <v>1</v>
      </c>
      <c r="N36">
        <v>1</v>
      </c>
      <c r="O36">
        <v>0</v>
      </c>
      <c r="P36">
        <v>0</v>
      </c>
      <c r="Q36">
        <v>0</v>
      </c>
      <c r="R36">
        <v>0</v>
      </c>
      <c r="S36">
        <v>0</v>
      </c>
      <c r="T36">
        <v>0</v>
      </c>
      <c r="U36">
        <v>1</v>
      </c>
      <c r="V36" t="s">
        <v>367</v>
      </c>
      <c r="W36">
        <v>1</v>
      </c>
      <c r="X36">
        <v>1</v>
      </c>
      <c r="Y36">
        <v>0</v>
      </c>
      <c r="Z36">
        <v>0</v>
      </c>
      <c r="AA36">
        <v>0</v>
      </c>
      <c r="AB36">
        <v>0</v>
      </c>
      <c r="AC36">
        <v>0</v>
      </c>
      <c r="AD36" t="s">
        <v>87</v>
      </c>
      <c r="AE36" t="s">
        <v>340</v>
      </c>
      <c r="AI36" t="s">
        <v>419</v>
      </c>
    </row>
    <row r="37" spans="1:35" hidden="1" x14ac:dyDescent="0.25">
      <c r="A37" s="21">
        <v>44227</v>
      </c>
      <c r="B37" s="21">
        <v>44166</v>
      </c>
      <c r="C37">
        <v>1</v>
      </c>
      <c r="D37" s="54">
        <f t="shared" si="0"/>
        <v>0.20697167755991286</v>
      </c>
      <c r="E37">
        <v>95</v>
      </c>
      <c r="F37" s="54">
        <f t="shared" si="1"/>
        <v>0.66407036913427686</v>
      </c>
      <c r="G37" s="11">
        <v>17669</v>
      </c>
      <c r="I37">
        <v>0</v>
      </c>
      <c r="J37">
        <v>0</v>
      </c>
      <c r="K37">
        <v>0</v>
      </c>
      <c r="L37">
        <v>0</v>
      </c>
      <c r="M37">
        <v>0</v>
      </c>
      <c r="N37">
        <v>0</v>
      </c>
      <c r="O37">
        <v>0</v>
      </c>
      <c r="P37">
        <v>0</v>
      </c>
      <c r="Q37">
        <v>0</v>
      </c>
      <c r="R37">
        <v>0</v>
      </c>
      <c r="S37">
        <v>0</v>
      </c>
      <c r="T37">
        <v>0</v>
      </c>
      <c r="U37">
        <v>0</v>
      </c>
      <c r="X37">
        <v>1</v>
      </c>
      <c r="Y37">
        <v>0</v>
      </c>
      <c r="Z37">
        <v>0</v>
      </c>
      <c r="AA37">
        <v>0</v>
      </c>
      <c r="AB37">
        <v>0</v>
      </c>
      <c r="AC37">
        <v>0</v>
      </c>
      <c r="AI37" t="s">
        <v>420</v>
      </c>
    </row>
    <row r="38" spans="1:35" hidden="1" x14ac:dyDescent="0.25">
      <c r="A38" s="21">
        <v>44227</v>
      </c>
      <c r="B38" s="21">
        <v>44165</v>
      </c>
      <c r="C38">
        <v>2</v>
      </c>
      <c r="D38" s="54">
        <f t="shared" si="0"/>
        <v>0.40522875816993464</v>
      </c>
      <c r="E38">
        <v>186</v>
      </c>
      <c r="F38" s="54">
        <f t="shared" si="1"/>
        <v>0.70511201512978483</v>
      </c>
      <c r="G38" s="11">
        <v>18761</v>
      </c>
      <c r="I38">
        <v>0</v>
      </c>
      <c r="J38">
        <v>0</v>
      </c>
      <c r="K38">
        <v>0</v>
      </c>
      <c r="L38">
        <v>0</v>
      </c>
      <c r="M38">
        <v>0</v>
      </c>
      <c r="N38">
        <v>0</v>
      </c>
      <c r="O38">
        <v>0</v>
      </c>
      <c r="P38">
        <v>0</v>
      </c>
      <c r="Q38">
        <v>0</v>
      </c>
      <c r="R38">
        <v>0</v>
      </c>
      <c r="S38">
        <v>0</v>
      </c>
      <c r="T38">
        <v>0</v>
      </c>
      <c r="U38">
        <v>0</v>
      </c>
      <c r="X38">
        <v>1</v>
      </c>
      <c r="Y38">
        <v>0</v>
      </c>
      <c r="Z38">
        <v>0</v>
      </c>
      <c r="AA38">
        <v>0</v>
      </c>
      <c r="AB38">
        <v>0</v>
      </c>
      <c r="AC38">
        <v>0</v>
      </c>
      <c r="AI38" t="s">
        <v>420</v>
      </c>
    </row>
    <row r="39" spans="1:35" hidden="1" x14ac:dyDescent="0.25">
      <c r="A39" s="21">
        <v>44227</v>
      </c>
      <c r="B39" s="21">
        <v>44165</v>
      </c>
      <c r="C39">
        <v>1</v>
      </c>
      <c r="D39" s="54">
        <f t="shared" si="0"/>
        <v>8.9324618736383449E-2</v>
      </c>
      <c r="E39">
        <v>41</v>
      </c>
      <c r="F39" s="54">
        <f t="shared" si="1"/>
        <v>0.34479492707215215</v>
      </c>
      <c r="G39" s="11">
        <v>9174</v>
      </c>
      <c r="I39">
        <v>1</v>
      </c>
      <c r="J39">
        <v>0</v>
      </c>
      <c r="K39">
        <v>0</v>
      </c>
      <c r="L39">
        <v>0</v>
      </c>
      <c r="M39">
        <v>0</v>
      </c>
      <c r="N39">
        <v>0</v>
      </c>
      <c r="O39">
        <v>0</v>
      </c>
      <c r="P39">
        <v>0</v>
      </c>
      <c r="Q39">
        <v>0</v>
      </c>
      <c r="R39">
        <v>0</v>
      </c>
      <c r="S39">
        <v>0</v>
      </c>
      <c r="T39">
        <v>0</v>
      </c>
      <c r="U39">
        <v>0</v>
      </c>
      <c r="X39">
        <v>1</v>
      </c>
      <c r="Y39">
        <v>0</v>
      </c>
      <c r="Z39">
        <v>0</v>
      </c>
      <c r="AA39">
        <v>0</v>
      </c>
      <c r="AB39">
        <v>1</v>
      </c>
      <c r="AC39">
        <v>0</v>
      </c>
      <c r="AD39" t="s">
        <v>96</v>
      </c>
      <c r="AE39" t="s">
        <v>88</v>
      </c>
      <c r="AI39" t="s">
        <v>421</v>
      </c>
    </row>
    <row r="40" spans="1:35" hidden="1" x14ac:dyDescent="0.25">
      <c r="A40" s="21">
        <v>44227</v>
      </c>
      <c r="B40" s="21">
        <v>44164</v>
      </c>
      <c r="C40">
        <v>1</v>
      </c>
      <c r="D40" s="54">
        <f t="shared" si="0"/>
        <v>0.33769063180827885</v>
      </c>
      <c r="E40">
        <v>155</v>
      </c>
      <c r="F40" s="54">
        <f t="shared" si="1"/>
        <v>0.79850806851699851</v>
      </c>
      <c r="G40" s="11">
        <v>21246</v>
      </c>
      <c r="I40">
        <v>0</v>
      </c>
      <c r="J40">
        <v>0</v>
      </c>
      <c r="K40">
        <v>0</v>
      </c>
      <c r="L40">
        <v>0</v>
      </c>
      <c r="M40">
        <v>0</v>
      </c>
      <c r="N40">
        <v>0</v>
      </c>
      <c r="O40">
        <v>0</v>
      </c>
      <c r="P40">
        <v>0</v>
      </c>
      <c r="Q40">
        <v>0</v>
      </c>
      <c r="R40">
        <v>0</v>
      </c>
      <c r="S40">
        <v>0</v>
      </c>
      <c r="T40">
        <v>0</v>
      </c>
      <c r="U40">
        <v>0</v>
      </c>
      <c r="X40">
        <v>1</v>
      </c>
      <c r="Y40">
        <v>0</v>
      </c>
      <c r="Z40">
        <v>0</v>
      </c>
      <c r="AA40">
        <v>0</v>
      </c>
      <c r="AB40">
        <v>0</v>
      </c>
      <c r="AC40">
        <v>0</v>
      </c>
      <c r="AI40" t="s">
        <v>422</v>
      </c>
    </row>
    <row r="41" spans="1:35" hidden="1" x14ac:dyDescent="0.25">
      <c r="A41" s="21">
        <v>44227</v>
      </c>
      <c r="B41" s="21">
        <v>44163</v>
      </c>
      <c r="C41">
        <v>1</v>
      </c>
      <c r="D41" s="54">
        <f t="shared" si="0"/>
        <v>0.10239651416122005</v>
      </c>
      <c r="E41">
        <v>47</v>
      </c>
      <c r="F41" s="54">
        <f t="shared" si="1"/>
        <v>0.34092378280700808</v>
      </c>
      <c r="G41" s="11">
        <v>9071</v>
      </c>
      <c r="I41">
        <v>1</v>
      </c>
      <c r="J41">
        <v>0</v>
      </c>
      <c r="K41">
        <v>0</v>
      </c>
      <c r="L41">
        <v>0</v>
      </c>
      <c r="M41">
        <v>0</v>
      </c>
      <c r="N41">
        <v>0</v>
      </c>
      <c r="O41">
        <v>0</v>
      </c>
      <c r="P41">
        <v>0</v>
      </c>
      <c r="Q41">
        <v>0</v>
      </c>
      <c r="R41">
        <v>1</v>
      </c>
      <c r="S41">
        <v>0</v>
      </c>
      <c r="T41">
        <v>0</v>
      </c>
      <c r="U41">
        <v>0</v>
      </c>
      <c r="X41">
        <v>0</v>
      </c>
      <c r="Y41">
        <v>0</v>
      </c>
      <c r="Z41">
        <v>1</v>
      </c>
      <c r="AA41">
        <v>0</v>
      </c>
      <c r="AB41">
        <v>1</v>
      </c>
      <c r="AD41" t="s">
        <v>96</v>
      </c>
      <c r="AE41" t="s">
        <v>114</v>
      </c>
      <c r="AI41" t="s">
        <v>423</v>
      </c>
    </row>
    <row r="42" spans="1:35" hidden="1" x14ac:dyDescent="0.25">
      <c r="A42" s="21">
        <v>44227</v>
      </c>
      <c r="B42" s="21">
        <v>44162</v>
      </c>
      <c r="C42">
        <v>2</v>
      </c>
      <c r="D42" s="54">
        <f t="shared" si="0"/>
        <v>0.41612200435729846</v>
      </c>
      <c r="E42">
        <v>191</v>
      </c>
      <c r="F42" s="54">
        <f t="shared" si="1"/>
        <v>1.3320118825336977</v>
      </c>
      <c r="G42" s="11">
        <v>35441</v>
      </c>
      <c r="I42">
        <v>0</v>
      </c>
      <c r="J42">
        <v>0</v>
      </c>
      <c r="K42">
        <v>0</v>
      </c>
      <c r="L42">
        <v>0</v>
      </c>
      <c r="M42">
        <v>0</v>
      </c>
      <c r="N42">
        <v>0</v>
      </c>
      <c r="O42">
        <v>0</v>
      </c>
      <c r="P42">
        <v>0</v>
      </c>
      <c r="Q42">
        <v>0</v>
      </c>
      <c r="R42">
        <v>0</v>
      </c>
      <c r="S42">
        <v>1</v>
      </c>
      <c r="T42">
        <v>0</v>
      </c>
      <c r="U42">
        <v>0</v>
      </c>
      <c r="X42">
        <v>1</v>
      </c>
      <c r="Y42">
        <v>1</v>
      </c>
      <c r="Z42">
        <v>1</v>
      </c>
      <c r="AA42">
        <v>0</v>
      </c>
      <c r="AB42">
        <v>0</v>
      </c>
      <c r="AC42">
        <v>0</v>
      </c>
      <c r="AI42" t="s">
        <v>424</v>
      </c>
    </row>
    <row r="43" spans="1:35" hidden="1" x14ac:dyDescent="0.25">
      <c r="A43" s="21">
        <v>44227</v>
      </c>
      <c r="B43" s="21">
        <v>44161</v>
      </c>
      <c r="C43">
        <v>1</v>
      </c>
      <c r="D43" s="54">
        <f t="shared" si="0"/>
        <v>0.31590413943355122</v>
      </c>
      <c r="E43">
        <v>145</v>
      </c>
      <c r="F43" s="54">
        <f t="shared" si="1"/>
        <v>0.83458863642513736</v>
      </c>
      <c r="G43" s="11">
        <v>22206</v>
      </c>
      <c r="I43">
        <v>1</v>
      </c>
      <c r="J43">
        <v>0</v>
      </c>
      <c r="K43">
        <v>0</v>
      </c>
      <c r="L43">
        <v>0</v>
      </c>
      <c r="M43">
        <v>1</v>
      </c>
      <c r="N43">
        <v>0</v>
      </c>
      <c r="O43">
        <v>0</v>
      </c>
      <c r="P43">
        <v>0</v>
      </c>
      <c r="Q43">
        <v>0</v>
      </c>
      <c r="R43">
        <v>0</v>
      </c>
      <c r="S43">
        <v>0</v>
      </c>
      <c r="T43">
        <v>0</v>
      </c>
      <c r="U43">
        <v>0</v>
      </c>
      <c r="V43" t="s">
        <v>425</v>
      </c>
      <c r="W43">
        <v>1</v>
      </c>
      <c r="X43">
        <v>1</v>
      </c>
      <c r="Y43">
        <v>0</v>
      </c>
      <c r="Z43">
        <v>0</v>
      </c>
      <c r="AA43">
        <v>0</v>
      </c>
      <c r="AB43">
        <v>0</v>
      </c>
      <c r="AC43">
        <v>1</v>
      </c>
      <c r="AD43" t="s">
        <v>87</v>
      </c>
      <c r="AE43" t="s">
        <v>88</v>
      </c>
      <c r="AI43" t="s">
        <v>426</v>
      </c>
    </row>
    <row r="44" spans="1:35" x14ac:dyDescent="0.25">
      <c r="A44" s="21">
        <v>44227</v>
      </c>
      <c r="B44" s="21">
        <v>44161</v>
      </c>
      <c r="C44">
        <v>2</v>
      </c>
      <c r="D44" s="54">
        <f t="shared" si="0"/>
        <v>0.25272331154684097</v>
      </c>
      <c r="E44">
        <v>116</v>
      </c>
      <c r="F44" s="54">
        <f t="shared" si="1"/>
        <v>0.62829047262537252</v>
      </c>
      <c r="G44" s="11">
        <v>16717</v>
      </c>
      <c r="I44">
        <v>1</v>
      </c>
      <c r="J44">
        <v>1</v>
      </c>
      <c r="K44">
        <v>1</v>
      </c>
      <c r="L44">
        <v>0</v>
      </c>
      <c r="M44">
        <v>1</v>
      </c>
      <c r="N44">
        <v>1</v>
      </c>
      <c r="O44">
        <v>0</v>
      </c>
      <c r="P44">
        <v>0</v>
      </c>
      <c r="Q44">
        <v>0</v>
      </c>
      <c r="R44">
        <v>0</v>
      </c>
      <c r="S44">
        <v>0</v>
      </c>
      <c r="T44">
        <v>0</v>
      </c>
      <c r="U44">
        <v>2</v>
      </c>
      <c r="V44" t="s">
        <v>367</v>
      </c>
      <c r="W44">
        <v>1</v>
      </c>
      <c r="X44">
        <v>1</v>
      </c>
      <c r="Y44">
        <v>0</v>
      </c>
      <c r="Z44">
        <v>0</v>
      </c>
      <c r="AA44">
        <v>0</v>
      </c>
      <c r="AB44">
        <v>0</v>
      </c>
      <c r="AC44">
        <v>0</v>
      </c>
      <c r="AD44" t="s">
        <v>87</v>
      </c>
      <c r="AE44" t="s">
        <v>340</v>
      </c>
      <c r="AI44" t="s">
        <v>419</v>
      </c>
    </row>
    <row r="45" spans="1:35" hidden="1" x14ac:dyDescent="0.25">
      <c r="A45" s="21">
        <v>44227</v>
      </c>
      <c r="B45" s="21">
        <v>44160</v>
      </c>
      <c r="C45">
        <v>1</v>
      </c>
      <c r="D45" s="54">
        <f t="shared" si="0"/>
        <v>0.21568627450980393</v>
      </c>
      <c r="E45">
        <v>99</v>
      </c>
      <c r="F45" s="54">
        <f t="shared" si="1"/>
        <v>0.46213194062341212</v>
      </c>
      <c r="G45" s="11">
        <v>12296</v>
      </c>
      <c r="I45">
        <v>1</v>
      </c>
      <c r="J45">
        <v>0</v>
      </c>
      <c r="K45">
        <v>0</v>
      </c>
      <c r="L45">
        <v>0</v>
      </c>
      <c r="M45">
        <v>0</v>
      </c>
      <c r="N45">
        <v>0</v>
      </c>
      <c r="O45">
        <v>0</v>
      </c>
      <c r="P45">
        <v>0</v>
      </c>
      <c r="Q45">
        <v>0</v>
      </c>
      <c r="R45">
        <v>0</v>
      </c>
      <c r="S45">
        <v>0</v>
      </c>
      <c r="T45">
        <v>0</v>
      </c>
      <c r="U45">
        <v>0</v>
      </c>
      <c r="X45">
        <v>0</v>
      </c>
      <c r="Y45">
        <v>0</v>
      </c>
      <c r="Z45">
        <v>1</v>
      </c>
      <c r="AA45">
        <v>0</v>
      </c>
      <c r="AB45">
        <v>0</v>
      </c>
      <c r="AC45">
        <v>0</v>
      </c>
      <c r="AD45" t="s">
        <v>96</v>
      </c>
      <c r="AE45" t="s">
        <v>131</v>
      </c>
      <c r="AI45" t="s">
        <v>427</v>
      </c>
    </row>
    <row r="46" spans="1:35" x14ac:dyDescent="0.25">
      <c r="A46" s="21">
        <v>44227</v>
      </c>
      <c r="B46" s="21">
        <v>44159</v>
      </c>
      <c r="C46">
        <v>1</v>
      </c>
      <c r="D46" s="54">
        <f t="shared" si="0"/>
        <v>0.41612200435729846</v>
      </c>
      <c r="E46">
        <v>191</v>
      </c>
      <c r="F46" s="54">
        <f t="shared" si="1"/>
        <v>0.71195228946236955</v>
      </c>
      <c r="G46" s="11">
        <v>18943</v>
      </c>
      <c r="I46">
        <v>1</v>
      </c>
      <c r="J46">
        <v>1</v>
      </c>
      <c r="K46">
        <v>1</v>
      </c>
      <c r="L46">
        <v>0</v>
      </c>
      <c r="M46">
        <v>1</v>
      </c>
      <c r="N46">
        <v>1</v>
      </c>
      <c r="O46">
        <v>0</v>
      </c>
      <c r="P46">
        <v>0</v>
      </c>
      <c r="Q46">
        <v>0</v>
      </c>
      <c r="R46">
        <v>0</v>
      </c>
      <c r="S46">
        <v>0</v>
      </c>
      <c r="T46">
        <v>0</v>
      </c>
      <c r="U46">
        <v>1</v>
      </c>
      <c r="V46" t="s">
        <v>371</v>
      </c>
      <c r="W46">
        <v>1</v>
      </c>
      <c r="X46">
        <v>1</v>
      </c>
      <c r="Y46">
        <v>0</v>
      </c>
      <c r="Z46">
        <v>0</v>
      </c>
      <c r="AA46">
        <v>0</v>
      </c>
      <c r="AB46">
        <v>0</v>
      </c>
      <c r="AC46">
        <v>0</v>
      </c>
      <c r="AD46" t="s">
        <v>87</v>
      </c>
      <c r="AE46" t="s">
        <v>88</v>
      </c>
      <c r="AI46" t="s">
        <v>428</v>
      </c>
    </row>
    <row r="47" spans="1:35" hidden="1" x14ac:dyDescent="0.25">
      <c r="A47" s="21">
        <v>44227</v>
      </c>
      <c r="B47" s="21">
        <v>44158</v>
      </c>
      <c r="C47">
        <v>2</v>
      </c>
      <c r="D47" s="54">
        <f t="shared" si="0"/>
        <v>0.45098039215686275</v>
      </c>
      <c r="E47">
        <v>207</v>
      </c>
      <c r="F47" s="54">
        <f t="shared" si="1"/>
        <v>1.0938425504150768</v>
      </c>
      <c r="G47" s="11">
        <v>29104</v>
      </c>
      <c r="I47">
        <v>1</v>
      </c>
      <c r="J47">
        <v>0</v>
      </c>
      <c r="K47">
        <v>0</v>
      </c>
      <c r="L47">
        <v>0</v>
      </c>
      <c r="M47">
        <v>0</v>
      </c>
      <c r="N47">
        <v>0</v>
      </c>
      <c r="O47">
        <v>0</v>
      </c>
      <c r="P47">
        <v>0</v>
      </c>
      <c r="Q47">
        <v>0</v>
      </c>
      <c r="R47">
        <v>1</v>
      </c>
      <c r="S47">
        <v>0</v>
      </c>
      <c r="T47">
        <v>0</v>
      </c>
      <c r="U47">
        <v>0</v>
      </c>
      <c r="V47" t="s">
        <v>430</v>
      </c>
      <c r="W47">
        <v>1</v>
      </c>
      <c r="X47">
        <v>1</v>
      </c>
      <c r="Y47">
        <v>0</v>
      </c>
      <c r="Z47">
        <v>1</v>
      </c>
      <c r="AA47">
        <v>0</v>
      </c>
      <c r="AB47">
        <v>0</v>
      </c>
      <c r="AC47">
        <v>0</v>
      </c>
      <c r="AD47" t="s">
        <v>87</v>
      </c>
      <c r="AE47" t="s">
        <v>88</v>
      </c>
      <c r="AI47" t="s">
        <v>431</v>
      </c>
    </row>
    <row r="48" spans="1:35" hidden="1" x14ac:dyDescent="0.25">
      <c r="A48" s="21">
        <v>44227</v>
      </c>
      <c r="B48" s="21">
        <v>44158</v>
      </c>
      <c r="C48">
        <v>2</v>
      </c>
      <c r="D48" s="54">
        <f t="shared" si="0"/>
        <v>0.27233115468409586</v>
      </c>
      <c r="E48">
        <v>125</v>
      </c>
      <c r="F48" s="54">
        <f t="shared" si="1"/>
        <v>0.62509583900850607</v>
      </c>
      <c r="G48" s="11">
        <v>16632</v>
      </c>
      <c r="I48">
        <v>1</v>
      </c>
      <c r="J48">
        <v>0</v>
      </c>
      <c r="K48">
        <v>1</v>
      </c>
      <c r="L48">
        <v>0</v>
      </c>
      <c r="M48">
        <v>1</v>
      </c>
      <c r="N48">
        <v>1</v>
      </c>
      <c r="O48">
        <v>0</v>
      </c>
      <c r="P48">
        <v>0</v>
      </c>
      <c r="Q48">
        <v>0</v>
      </c>
      <c r="R48">
        <v>0</v>
      </c>
      <c r="S48">
        <v>0</v>
      </c>
      <c r="T48">
        <v>0</v>
      </c>
      <c r="U48">
        <v>3</v>
      </c>
      <c r="V48" t="s">
        <v>429</v>
      </c>
      <c r="W48">
        <v>1</v>
      </c>
      <c r="X48">
        <v>1</v>
      </c>
      <c r="Y48">
        <v>0</v>
      </c>
      <c r="Z48">
        <v>0</v>
      </c>
      <c r="AA48">
        <v>0</v>
      </c>
      <c r="AB48">
        <v>0</v>
      </c>
      <c r="AC48">
        <v>0</v>
      </c>
      <c r="AD48" t="s">
        <v>87</v>
      </c>
      <c r="AE48" t="s">
        <v>340</v>
      </c>
      <c r="AI48" t="s">
        <v>428</v>
      </c>
    </row>
    <row r="49" spans="1:35" hidden="1" x14ac:dyDescent="0.25">
      <c r="A49" s="21">
        <v>44227</v>
      </c>
      <c r="B49" s="21">
        <v>44157</v>
      </c>
      <c r="C49">
        <v>2</v>
      </c>
      <c r="D49" s="54">
        <f t="shared" si="0"/>
        <v>0.22657952069716775</v>
      </c>
      <c r="E49">
        <v>104</v>
      </c>
      <c r="F49" s="54">
        <f t="shared" si="1"/>
        <v>0.59134547444443442</v>
      </c>
      <c r="G49" s="11">
        <v>15734</v>
      </c>
      <c r="I49">
        <v>1</v>
      </c>
      <c r="J49">
        <v>0</v>
      </c>
      <c r="K49">
        <v>1</v>
      </c>
      <c r="L49">
        <v>0</v>
      </c>
      <c r="M49">
        <v>1</v>
      </c>
      <c r="N49">
        <v>1</v>
      </c>
      <c r="O49">
        <v>0</v>
      </c>
      <c r="P49">
        <v>0</v>
      </c>
      <c r="Q49">
        <v>0</v>
      </c>
      <c r="R49">
        <v>0</v>
      </c>
      <c r="S49">
        <v>0</v>
      </c>
      <c r="T49">
        <v>0</v>
      </c>
      <c r="U49">
        <v>3</v>
      </c>
      <c r="V49" t="s">
        <v>432</v>
      </c>
      <c r="W49">
        <v>1</v>
      </c>
      <c r="X49">
        <v>1</v>
      </c>
      <c r="Y49">
        <v>0</v>
      </c>
      <c r="Z49">
        <v>0</v>
      </c>
      <c r="AA49">
        <v>0</v>
      </c>
      <c r="AB49">
        <v>0</v>
      </c>
      <c r="AC49">
        <v>1</v>
      </c>
      <c r="AD49" t="s">
        <v>87</v>
      </c>
      <c r="AE49" t="s">
        <v>433</v>
      </c>
      <c r="AI49" t="s">
        <v>388</v>
      </c>
    </row>
    <row r="50" spans="1:35" hidden="1" x14ac:dyDescent="0.25">
      <c r="A50" s="21">
        <v>44227</v>
      </c>
      <c r="B50" s="21">
        <v>37600</v>
      </c>
      <c r="C50">
        <v>1</v>
      </c>
      <c r="D50" s="54">
        <f t="shared" si="0"/>
        <v>0.67102396514161222</v>
      </c>
      <c r="E50">
        <v>308</v>
      </c>
      <c r="F50" s="54">
        <f t="shared" si="1"/>
        <v>1.8380418474453455</v>
      </c>
      <c r="G50" s="11">
        <v>48905</v>
      </c>
      <c r="H50" s="32"/>
      <c r="I50">
        <v>1</v>
      </c>
      <c r="J50">
        <v>0</v>
      </c>
      <c r="K50">
        <v>1</v>
      </c>
      <c r="L50" s="28">
        <v>0</v>
      </c>
      <c r="M50">
        <v>1</v>
      </c>
      <c r="N50">
        <v>1</v>
      </c>
      <c r="O50">
        <v>0</v>
      </c>
      <c r="P50">
        <v>0</v>
      </c>
      <c r="Q50">
        <v>0</v>
      </c>
      <c r="R50">
        <v>0</v>
      </c>
      <c r="S50">
        <v>1</v>
      </c>
      <c r="T50">
        <v>0</v>
      </c>
      <c r="U50">
        <v>0</v>
      </c>
      <c r="V50" t="s">
        <v>398</v>
      </c>
      <c r="W50">
        <v>1</v>
      </c>
      <c r="X50">
        <v>0</v>
      </c>
      <c r="Y50">
        <v>1</v>
      </c>
      <c r="Z50">
        <v>0</v>
      </c>
      <c r="AA50">
        <v>1</v>
      </c>
      <c r="AB50">
        <v>0</v>
      </c>
      <c r="AC50">
        <v>0</v>
      </c>
      <c r="AD50" t="s">
        <v>87</v>
      </c>
      <c r="AE50" t="s">
        <v>399</v>
      </c>
      <c r="AI50" t="s">
        <v>400</v>
      </c>
    </row>
    <row r="51" spans="1:35" hidden="1" x14ac:dyDescent="0.25">
      <c r="A51" s="21">
        <v>44227</v>
      </c>
      <c r="B51" s="21">
        <v>37594</v>
      </c>
      <c r="C51">
        <v>1</v>
      </c>
      <c r="D51" s="54">
        <f t="shared" si="0"/>
        <v>0.10239651416122005</v>
      </c>
      <c r="E51">
        <v>47</v>
      </c>
      <c r="F51" s="54">
        <f t="shared" si="1"/>
        <v>0.43213996854977166</v>
      </c>
      <c r="G51" s="11">
        <v>11498</v>
      </c>
      <c r="I51">
        <v>0</v>
      </c>
      <c r="J51">
        <v>0</v>
      </c>
      <c r="K51">
        <v>0</v>
      </c>
      <c r="L51">
        <v>0</v>
      </c>
      <c r="M51">
        <v>0</v>
      </c>
      <c r="N51">
        <v>0</v>
      </c>
      <c r="O51">
        <v>0</v>
      </c>
      <c r="P51">
        <v>0</v>
      </c>
      <c r="Q51">
        <v>0</v>
      </c>
      <c r="R51">
        <v>1</v>
      </c>
      <c r="S51">
        <v>0</v>
      </c>
      <c r="T51">
        <v>0</v>
      </c>
      <c r="U51">
        <v>0</v>
      </c>
      <c r="X51">
        <v>0</v>
      </c>
      <c r="Y51">
        <v>0</v>
      </c>
      <c r="Z51">
        <v>0</v>
      </c>
      <c r="AA51">
        <v>0</v>
      </c>
      <c r="AB51">
        <v>1</v>
      </c>
      <c r="AC51">
        <v>0</v>
      </c>
      <c r="AI51" t="s">
        <v>414</v>
      </c>
    </row>
    <row r="53" spans="1:35" x14ac:dyDescent="0.25">
      <c r="H53" s="32">
        <f>AVERAGE(H3:H37)</f>
        <v>471320.25</v>
      </c>
    </row>
    <row r="54" spans="1:35" x14ac:dyDescent="0.25">
      <c r="AF54" t="s">
        <v>434</v>
      </c>
    </row>
    <row r="55" spans="1:35" x14ac:dyDescent="0.25">
      <c r="AF55" t="s">
        <v>435</v>
      </c>
    </row>
    <row r="56" spans="1:35" x14ac:dyDescent="0.25">
      <c r="AF56" t="s">
        <v>436</v>
      </c>
    </row>
    <row r="57" spans="1:35" x14ac:dyDescent="0.25">
      <c r="I57" t="s">
        <v>155</v>
      </c>
    </row>
  </sheetData>
  <autoFilter ref="A1:AI51" xr:uid="{90BF52B9-E1A8-4C6A-8523-7312CCC48639}">
    <filterColumn colId="9">
      <filters>
        <filter val="1"/>
      </filters>
    </filterColumn>
    <filterColumn colId="10">
      <filters>
        <filter val="1"/>
      </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5B90F-25DE-4FA2-B337-3594A3B578E5}">
  <sheetPr filterMode="1"/>
  <dimension ref="A1:AG57"/>
  <sheetViews>
    <sheetView topLeftCell="AF1" zoomScale="60" zoomScaleNormal="60" workbookViewId="0">
      <selection activeCell="J59" sqref="J59"/>
    </sheetView>
  </sheetViews>
  <sheetFormatPr baseColWidth="10" defaultRowHeight="12.5" x14ac:dyDescent="0.25"/>
  <cols>
    <col min="1" max="1" width="16.81640625" customWidth="1"/>
    <col min="2" max="2" width="13.36328125" customWidth="1"/>
    <col min="3" max="19" width="20.6328125" customWidth="1"/>
    <col min="20" max="20" width="24.7265625" customWidth="1"/>
    <col min="21" max="31" width="20.6328125" customWidth="1"/>
    <col min="32" max="32" width="34.26953125" customWidth="1"/>
    <col min="33" max="33" width="20.6328125" customWidth="1"/>
  </cols>
  <sheetData>
    <row r="1" spans="1:33" ht="13" x14ac:dyDescent="0.3">
      <c r="A1" s="16" t="s">
        <v>0</v>
      </c>
      <c r="B1" s="16" t="s">
        <v>1</v>
      </c>
      <c r="C1" s="33" t="s">
        <v>14</v>
      </c>
      <c r="D1" s="33" t="s">
        <v>2</v>
      </c>
      <c r="E1" s="33" t="s">
        <v>3</v>
      </c>
      <c r="F1" s="33" t="s">
        <v>4</v>
      </c>
      <c r="G1" s="33" t="s">
        <v>5</v>
      </c>
      <c r="H1" s="33" t="s">
        <v>18</v>
      </c>
      <c r="I1" s="33" t="s">
        <v>15</v>
      </c>
      <c r="J1" s="33" t="s">
        <v>6</v>
      </c>
      <c r="K1" s="33" t="s">
        <v>7</v>
      </c>
      <c r="L1" s="33" t="s">
        <v>8</v>
      </c>
      <c r="M1" s="33" t="s">
        <v>9</v>
      </c>
      <c r="N1" s="33" t="s">
        <v>10</v>
      </c>
      <c r="O1" s="33" t="s">
        <v>11</v>
      </c>
      <c r="P1" s="33" t="s">
        <v>19</v>
      </c>
      <c r="Q1" s="33" t="s">
        <v>20</v>
      </c>
      <c r="R1" s="33" t="s">
        <v>12</v>
      </c>
      <c r="S1" s="33" t="s">
        <v>16</v>
      </c>
      <c r="T1" s="33" t="s">
        <v>17</v>
      </c>
      <c r="U1" s="33" t="s">
        <v>21</v>
      </c>
      <c r="V1" s="33" t="s">
        <v>22</v>
      </c>
      <c r="W1" s="33" t="s">
        <v>23</v>
      </c>
      <c r="X1" s="33" t="s">
        <v>24</v>
      </c>
      <c r="Y1" s="33" t="s">
        <v>25</v>
      </c>
      <c r="Z1" s="33" t="s">
        <v>26</v>
      </c>
      <c r="AA1" s="33" t="s">
        <v>27</v>
      </c>
      <c r="AB1" s="33" t="s">
        <v>68</v>
      </c>
      <c r="AC1" s="33" t="s">
        <v>465</v>
      </c>
      <c r="AD1" s="33" t="s">
        <v>120</v>
      </c>
      <c r="AE1" s="33" t="s">
        <v>121</v>
      </c>
      <c r="AF1" s="33" t="s">
        <v>69</v>
      </c>
      <c r="AG1" s="33" t="s">
        <v>13</v>
      </c>
    </row>
    <row r="2" spans="1:33" hidden="1" x14ac:dyDescent="0.25">
      <c r="A2" s="21">
        <v>44228</v>
      </c>
      <c r="B2" s="21">
        <v>44196</v>
      </c>
      <c r="C2">
        <v>3</v>
      </c>
      <c r="D2" s="32">
        <v>1620</v>
      </c>
      <c r="E2" s="11">
        <v>181998</v>
      </c>
      <c r="F2" s="11">
        <v>2148832</v>
      </c>
      <c r="G2" s="11">
        <v>1</v>
      </c>
      <c r="H2" s="11">
        <v>0</v>
      </c>
      <c r="I2" s="11">
        <v>0</v>
      </c>
      <c r="J2" s="11">
        <v>0</v>
      </c>
      <c r="K2" s="11">
        <v>0</v>
      </c>
      <c r="L2" s="11">
        <v>0</v>
      </c>
      <c r="M2" s="11">
        <v>0</v>
      </c>
      <c r="N2" s="11">
        <v>0</v>
      </c>
      <c r="O2" s="11">
        <v>0</v>
      </c>
      <c r="P2" s="11">
        <v>0</v>
      </c>
      <c r="Q2" s="11">
        <v>1</v>
      </c>
      <c r="R2" s="11">
        <v>1</v>
      </c>
      <c r="S2" s="11">
        <v>0</v>
      </c>
      <c r="T2" s="11"/>
      <c r="V2" s="11">
        <v>0</v>
      </c>
      <c r="W2" s="11">
        <v>1</v>
      </c>
      <c r="X2" s="11">
        <v>0</v>
      </c>
      <c r="Y2" s="11">
        <v>0</v>
      </c>
      <c r="Z2" s="11">
        <v>1</v>
      </c>
      <c r="AA2" s="11">
        <v>0</v>
      </c>
      <c r="AD2" s="18">
        <f>AVERAGE(D2:D51)</f>
        <v>1316.28</v>
      </c>
      <c r="AE2" s="19">
        <f>AVERAGE(E2:E51)</f>
        <v>166066.46</v>
      </c>
      <c r="AF2" s="35">
        <f>(AD2+AE2)/1800000</f>
        <v>9.2990411111111101E-2</v>
      </c>
      <c r="AG2" t="s">
        <v>437</v>
      </c>
    </row>
    <row r="3" spans="1:33" hidden="1" x14ac:dyDescent="0.25">
      <c r="A3" s="21">
        <v>44228</v>
      </c>
      <c r="B3" s="21">
        <v>44195</v>
      </c>
      <c r="C3">
        <v>2</v>
      </c>
      <c r="D3" s="32">
        <v>5906</v>
      </c>
      <c r="E3" s="11">
        <v>471075</v>
      </c>
      <c r="G3">
        <v>0</v>
      </c>
      <c r="H3">
        <v>0</v>
      </c>
      <c r="I3">
        <v>0</v>
      </c>
      <c r="J3">
        <v>0</v>
      </c>
      <c r="K3">
        <v>0</v>
      </c>
      <c r="L3">
        <v>0</v>
      </c>
      <c r="M3">
        <v>0</v>
      </c>
      <c r="N3">
        <v>0</v>
      </c>
      <c r="O3">
        <v>0</v>
      </c>
      <c r="P3">
        <v>0</v>
      </c>
      <c r="Q3">
        <v>1</v>
      </c>
      <c r="R3">
        <v>1</v>
      </c>
      <c r="S3">
        <v>0</v>
      </c>
      <c r="V3">
        <v>0</v>
      </c>
      <c r="W3">
        <v>1</v>
      </c>
      <c r="X3">
        <v>0</v>
      </c>
      <c r="Y3">
        <v>0</v>
      </c>
      <c r="Z3">
        <v>1</v>
      </c>
      <c r="AA3">
        <v>0</v>
      </c>
      <c r="AD3" s="28"/>
      <c r="AE3" s="28"/>
      <c r="AF3" s="20">
        <f>(AD2+AE2)/1800000</f>
        <v>9.2990411111111101E-2</v>
      </c>
      <c r="AG3" t="s">
        <v>438</v>
      </c>
    </row>
    <row r="4" spans="1:33" hidden="1" x14ac:dyDescent="0.25">
      <c r="A4" s="21">
        <v>44228</v>
      </c>
      <c r="B4" s="21">
        <v>44194</v>
      </c>
      <c r="C4">
        <v>2</v>
      </c>
      <c r="D4" s="32">
        <v>5680</v>
      </c>
      <c r="E4" s="11">
        <v>431902</v>
      </c>
      <c r="G4">
        <v>0</v>
      </c>
      <c r="H4">
        <v>0</v>
      </c>
      <c r="I4">
        <v>0</v>
      </c>
      <c r="J4">
        <v>0</v>
      </c>
      <c r="K4">
        <v>0</v>
      </c>
      <c r="L4">
        <v>0</v>
      </c>
      <c r="M4">
        <v>0</v>
      </c>
      <c r="N4">
        <v>0</v>
      </c>
      <c r="O4">
        <v>0</v>
      </c>
      <c r="P4">
        <v>0</v>
      </c>
      <c r="Q4">
        <v>1</v>
      </c>
      <c r="R4">
        <v>1</v>
      </c>
      <c r="S4">
        <v>0</v>
      </c>
      <c r="V4">
        <v>0</v>
      </c>
      <c r="W4">
        <v>1</v>
      </c>
      <c r="X4">
        <v>0</v>
      </c>
      <c r="Y4">
        <v>1</v>
      </c>
      <c r="Z4">
        <v>0</v>
      </c>
      <c r="AA4">
        <v>0</v>
      </c>
      <c r="AG4" t="s">
        <v>439</v>
      </c>
    </row>
    <row r="5" spans="1:33" hidden="1" x14ac:dyDescent="0.25">
      <c r="A5" s="21">
        <v>44228</v>
      </c>
      <c r="B5" s="21">
        <v>44193</v>
      </c>
      <c r="C5">
        <v>3</v>
      </c>
      <c r="D5" s="32">
        <v>19646</v>
      </c>
      <c r="E5" s="11">
        <v>553873</v>
      </c>
      <c r="F5">
        <v>5353743</v>
      </c>
      <c r="G5">
        <v>0</v>
      </c>
      <c r="H5">
        <v>0</v>
      </c>
      <c r="I5">
        <v>0</v>
      </c>
      <c r="J5">
        <v>0</v>
      </c>
      <c r="K5">
        <v>0</v>
      </c>
      <c r="L5">
        <v>0</v>
      </c>
      <c r="M5">
        <v>0</v>
      </c>
      <c r="N5">
        <v>0</v>
      </c>
      <c r="O5">
        <v>0</v>
      </c>
      <c r="P5">
        <v>0</v>
      </c>
      <c r="Q5">
        <v>1</v>
      </c>
      <c r="R5">
        <v>1</v>
      </c>
      <c r="S5">
        <v>0</v>
      </c>
      <c r="V5">
        <v>0</v>
      </c>
      <c r="W5">
        <v>1</v>
      </c>
      <c r="X5">
        <v>0</v>
      </c>
      <c r="Y5">
        <v>0</v>
      </c>
      <c r="Z5">
        <v>0</v>
      </c>
      <c r="AA5">
        <v>0</v>
      </c>
      <c r="AG5" t="s">
        <v>440</v>
      </c>
    </row>
    <row r="6" spans="1:33" hidden="1" x14ac:dyDescent="0.25">
      <c r="A6" s="21">
        <v>44228</v>
      </c>
      <c r="B6" s="21">
        <v>44187</v>
      </c>
      <c r="C6">
        <v>1</v>
      </c>
      <c r="D6" s="32">
        <v>1005</v>
      </c>
      <c r="E6" s="11">
        <v>275974</v>
      </c>
      <c r="G6">
        <v>1</v>
      </c>
      <c r="H6">
        <v>0</v>
      </c>
      <c r="I6">
        <v>0</v>
      </c>
      <c r="J6">
        <v>0</v>
      </c>
      <c r="K6">
        <v>1</v>
      </c>
      <c r="L6">
        <v>0</v>
      </c>
      <c r="M6">
        <v>0</v>
      </c>
      <c r="N6">
        <v>0</v>
      </c>
      <c r="O6">
        <v>0</v>
      </c>
      <c r="P6">
        <v>0</v>
      </c>
      <c r="Q6">
        <v>1</v>
      </c>
      <c r="R6">
        <v>0</v>
      </c>
      <c r="S6">
        <v>0</v>
      </c>
      <c r="T6" t="s">
        <v>441</v>
      </c>
      <c r="U6">
        <v>1</v>
      </c>
      <c r="V6">
        <v>1</v>
      </c>
      <c r="W6">
        <v>1</v>
      </c>
      <c r="X6">
        <v>0</v>
      </c>
      <c r="Y6">
        <v>0</v>
      </c>
      <c r="Z6">
        <v>0</v>
      </c>
      <c r="AA6">
        <v>0</v>
      </c>
      <c r="AB6" t="s">
        <v>96</v>
      </c>
      <c r="AC6" t="s">
        <v>142</v>
      </c>
      <c r="AF6" t="s">
        <v>854</v>
      </c>
      <c r="AG6" t="s">
        <v>442</v>
      </c>
    </row>
    <row r="7" spans="1:33" hidden="1" x14ac:dyDescent="0.25">
      <c r="A7" s="21">
        <v>44228</v>
      </c>
      <c r="B7" s="21">
        <v>44185</v>
      </c>
      <c r="C7">
        <v>1</v>
      </c>
      <c r="D7" s="32">
        <v>348</v>
      </c>
      <c r="E7" s="11">
        <v>167688</v>
      </c>
      <c r="G7">
        <v>0</v>
      </c>
      <c r="H7">
        <v>0</v>
      </c>
      <c r="I7">
        <v>0</v>
      </c>
      <c r="J7">
        <v>0</v>
      </c>
      <c r="K7">
        <v>0</v>
      </c>
      <c r="L7">
        <v>0</v>
      </c>
      <c r="M7">
        <v>0</v>
      </c>
      <c r="N7">
        <v>0</v>
      </c>
      <c r="O7">
        <v>0</v>
      </c>
      <c r="P7">
        <v>0</v>
      </c>
      <c r="Q7">
        <v>0</v>
      </c>
      <c r="R7">
        <v>0</v>
      </c>
      <c r="S7">
        <v>0</v>
      </c>
      <c r="V7">
        <v>1</v>
      </c>
      <c r="W7">
        <v>0</v>
      </c>
      <c r="X7">
        <v>0</v>
      </c>
      <c r="Y7">
        <v>0</v>
      </c>
      <c r="Z7">
        <v>0</v>
      </c>
      <c r="AA7">
        <v>0</v>
      </c>
      <c r="AG7" t="s">
        <v>443</v>
      </c>
    </row>
    <row r="8" spans="1:33" hidden="1" x14ac:dyDescent="0.25">
      <c r="A8" s="21">
        <v>44228</v>
      </c>
      <c r="B8" s="21">
        <v>44182</v>
      </c>
      <c r="C8">
        <v>1</v>
      </c>
      <c r="D8" s="32">
        <v>323</v>
      </c>
      <c r="E8" s="11">
        <v>178434</v>
      </c>
      <c r="G8">
        <v>0</v>
      </c>
      <c r="H8">
        <v>0</v>
      </c>
      <c r="I8">
        <v>0</v>
      </c>
      <c r="J8">
        <v>0</v>
      </c>
      <c r="K8">
        <v>0</v>
      </c>
      <c r="L8">
        <v>0</v>
      </c>
      <c r="M8">
        <v>0</v>
      </c>
      <c r="N8">
        <v>0</v>
      </c>
      <c r="O8">
        <v>0</v>
      </c>
      <c r="P8">
        <v>0</v>
      </c>
      <c r="Q8">
        <v>1</v>
      </c>
      <c r="R8">
        <v>0</v>
      </c>
      <c r="S8">
        <v>0</v>
      </c>
      <c r="V8">
        <v>0</v>
      </c>
      <c r="W8">
        <v>1</v>
      </c>
      <c r="X8">
        <v>0</v>
      </c>
      <c r="Y8">
        <v>0</v>
      </c>
      <c r="Z8">
        <v>0</v>
      </c>
      <c r="AA8">
        <v>0</v>
      </c>
      <c r="AG8" t="s">
        <v>444</v>
      </c>
    </row>
    <row r="9" spans="1:33" x14ac:dyDescent="0.25">
      <c r="A9" s="21">
        <v>44228</v>
      </c>
      <c r="B9" s="21">
        <v>44181</v>
      </c>
      <c r="C9">
        <v>1</v>
      </c>
      <c r="D9" s="32">
        <v>388</v>
      </c>
      <c r="E9" s="11">
        <v>141135</v>
      </c>
      <c r="G9">
        <v>1</v>
      </c>
      <c r="H9">
        <v>1</v>
      </c>
      <c r="I9">
        <v>1</v>
      </c>
      <c r="J9">
        <v>0</v>
      </c>
      <c r="K9">
        <v>1</v>
      </c>
      <c r="L9">
        <v>1</v>
      </c>
      <c r="M9">
        <v>0</v>
      </c>
      <c r="N9">
        <v>0</v>
      </c>
      <c r="O9">
        <v>0</v>
      </c>
      <c r="P9">
        <v>0</v>
      </c>
      <c r="Q9">
        <v>0</v>
      </c>
      <c r="R9">
        <v>0</v>
      </c>
      <c r="S9">
        <v>2</v>
      </c>
      <c r="T9" t="s">
        <v>445</v>
      </c>
      <c r="U9">
        <v>1</v>
      </c>
      <c r="V9">
        <v>1</v>
      </c>
      <c r="W9">
        <v>0</v>
      </c>
      <c r="X9">
        <v>0</v>
      </c>
      <c r="Y9">
        <v>0</v>
      </c>
      <c r="Z9">
        <v>0</v>
      </c>
      <c r="AA9">
        <v>0</v>
      </c>
      <c r="AB9" t="s">
        <v>96</v>
      </c>
      <c r="AC9" t="s">
        <v>408</v>
      </c>
      <c r="AG9" t="s">
        <v>446</v>
      </c>
    </row>
    <row r="10" spans="1:33" hidden="1" x14ac:dyDescent="0.25">
      <c r="A10" s="21">
        <v>44228</v>
      </c>
      <c r="B10" s="21">
        <v>44178</v>
      </c>
      <c r="C10">
        <v>2</v>
      </c>
      <c r="D10" s="32">
        <v>3849</v>
      </c>
      <c r="E10" s="11">
        <v>217469</v>
      </c>
      <c r="G10">
        <v>0</v>
      </c>
      <c r="H10">
        <v>0</v>
      </c>
      <c r="I10">
        <v>0</v>
      </c>
      <c r="J10">
        <v>0</v>
      </c>
      <c r="K10">
        <v>0</v>
      </c>
      <c r="L10">
        <v>0</v>
      </c>
      <c r="M10">
        <v>0</v>
      </c>
      <c r="N10">
        <v>0</v>
      </c>
      <c r="O10">
        <v>0</v>
      </c>
      <c r="P10">
        <v>1</v>
      </c>
      <c r="Q10">
        <v>0</v>
      </c>
      <c r="R10">
        <v>0</v>
      </c>
      <c r="S10">
        <v>0</v>
      </c>
      <c r="V10">
        <v>1</v>
      </c>
      <c r="W10">
        <v>0</v>
      </c>
      <c r="X10">
        <v>0</v>
      </c>
      <c r="Y10">
        <v>0</v>
      </c>
      <c r="Z10">
        <v>0</v>
      </c>
      <c r="AA10">
        <v>0</v>
      </c>
      <c r="AG10" t="s">
        <v>447</v>
      </c>
    </row>
    <row r="11" spans="1:33" hidden="1" x14ac:dyDescent="0.25">
      <c r="A11" s="21">
        <v>44228</v>
      </c>
      <c r="B11" s="21">
        <v>44177</v>
      </c>
      <c r="C11">
        <v>1</v>
      </c>
      <c r="D11" s="32">
        <v>645</v>
      </c>
      <c r="E11" s="11">
        <v>188978</v>
      </c>
      <c r="G11">
        <v>1</v>
      </c>
      <c r="H11">
        <v>0</v>
      </c>
      <c r="I11">
        <v>0</v>
      </c>
      <c r="J11">
        <v>0</v>
      </c>
      <c r="K11">
        <v>1</v>
      </c>
      <c r="L11">
        <v>0</v>
      </c>
      <c r="M11">
        <v>0</v>
      </c>
      <c r="N11">
        <v>0</v>
      </c>
      <c r="O11">
        <v>0</v>
      </c>
      <c r="P11">
        <v>0</v>
      </c>
      <c r="Q11">
        <v>0</v>
      </c>
      <c r="R11">
        <v>0</v>
      </c>
      <c r="S11">
        <v>1</v>
      </c>
      <c r="T11" t="s">
        <v>448</v>
      </c>
      <c r="U11">
        <v>1</v>
      </c>
      <c r="V11">
        <v>1</v>
      </c>
      <c r="W11">
        <v>0</v>
      </c>
      <c r="X11">
        <v>0</v>
      </c>
      <c r="Y11">
        <v>0</v>
      </c>
      <c r="Z11">
        <v>0</v>
      </c>
      <c r="AA11">
        <v>0</v>
      </c>
      <c r="AB11" t="s">
        <v>87</v>
      </c>
      <c r="AC11" t="s">
        <v>131</v>
      </c>
      <c r="AG11" t="s">
        <v>449</v>
      </c>
    </row>
    <row r="12" spans="1:33" hidden="1" x14ac:dyDescent="0.25">
      <c r="A12" s="21">
        <v>44228</v>
      </c>
      <c r="B12" s="21">
        <v>44176</v>
      </c>
      <c r="C12">
        <v>3</v>
      </c>
      <c r="D12" s="32">
        <v>228</v>
      </c>
      <c r="E12" s="11">
        <v>71397</v>
      </c>
      <c r="F12" s="11">
        <v>1920585</v>
      </c>
      <c r="G12" s="11">
        <v>1</v>
      </c>
      <c r="H12" s="11">
        <v>0</v>
      </c>
      <c r="I12" s="11">
        <v>1</v>
      </c>
      <c r="J12" s="11">
        <v>0</v>
      </c>
      <c r="K12" s="11">
        <v>1</v>
      </c>
      <c r="L12" s="11">
        <v>1</v>
      </c>
      <c r="M12" s="11">
        <v>0</v>
      </c>
      <c r="N12" s="11">
        <v>0</v>
      </c>
      <c r="O12" s="11">
        <v>0</v>
      </c>
      <c r="P12" s="11">
        <v>0</v>
      </c>
      <c r="Q12" s="11">
        <v>0</v>
      </c>
      <c r="R12" s="11">
        <v>0</v>
      </c>
      <c r="S12" s="11">
        <v>0</v>
      </c>
      <c r="T12" t="s">
        <v>450</v>
      </c>
      <c r="U12" s="11">
        <v>1</v>
      </c>
      <c r="V12" s="11">
        <v>1</v>
      </c>
      <c r="W12" s="11">
        <v>0</v>
      </c>
      <c r="X12" s="11">
        <v>1</v>
      </c>
      <c r="Y12" s="11">
        <v>0</v>
      </c>
      <c r="Z12" s="11">
        <v>0</v>
      </c>
      <c r="AA12" s="11">
        <v>0</v>
      </c>
      <c r="AB12" t="s">
        <v>87</v>
      </c>
      <c r="AC12" t="s">
        <v>131</v>
      </c>
      <c r="AG12" t="s">
        <v>451</v>
      </c>
    </row>
    <row r="13" spans="1:33" hidden="1" x14ac:dyDescent="0.25">
      <c r="A13" s="21">
        <v>44228</v>
      </c>
      <c r="B13" s="21">
        <v>44175</v>
      </c>
      <c r="C13">
        <v>1</v>
      </c>
      <c r="D13" s="32">
        <v>234</v>
      </c>
      <c r="E13" s="11">
        <v>197029</v>
      </c>
      <c r="G13">
        <v>0</v>
      </c>
      <c r="H13">
        <v>0</v>
      </c>
      <c r="I13">
        <v>0</v>
      </c>
      <c r="J13">
        <v>0</v>
      </c>
      <c r="K13">
        <v>0</v>
      </c>
      <c r="L13">
        <v>0</v>
      </c>
      <c r="M13">
        <v>0</v>
      </c>
      <c r="N13">
        <v>0</v>
      </c>
      <c r="O13">
        <v>0</v>
      </c>
      <c r="P13">
        <v>0</v>
      </c>
      <c r="Q13">
        <v>1</v>
      </c>
      <c r="R13">
        <v>0</v>
      </c>
      <c r="S13">
        <v>0</v>
      </c>
      <c r="T13" t="s">
        <v>452</v>
      </c>
      <c r="V13">
        <v>0</v>
      </c>
      <c r="W13">
        <v>1</v>
      </c>
      <c r="X13">
        <v>0</v>
      </c>
      <c r="Y13">
        <v>0</v>
      </c>
      <c r="Z13">
        <v>0</v>
      </c>
      <c r="AA13">
        <v>0</v>
      </c>
      <c r="AG13" t="s">
        <v>453</v>
      </c>
    </row>
    <row r="14" spans="1:33" hidden="1" x14ac:dyDescent="0.25">
      <c r="A14" s="21">
        <v>44228</v>
      </c>
      <c r="B14" s="21">
        <v>44174</v>
      </c>
      <c r="C14">
        <v>1</v>
      </c>
      <c r="D14" s="32">
        <v>2348</v>
      </c>
      <c r="E14" s="11">
        <v>272358</v>
      </c>
      <c r="G14">
        <v>0</v>
      </c>
      <c r="H14">
        <v>0</v>
      </c>
      <c r="I14">
        <v>0</v>
      </c>
      <c r="J14">
        <v>0</v>
      </c>
      <c r="K14">
        <v>0</v>
      </c>
      <c r="L14">
        <v>0</v>
      </c>
      <c r="M14">
        <v>0</v>
      </c>
      <c r="N14">
        <v>0</v>
      </c>
      <c r="O14">
        <v>0</v>
      </c>
      <c r="P14">
        <v>0</v>
      </c>
      <c r="Q14">
        <v>1</v>
      </c>
      <c r="R14">
        <v>0</v>
      </c>
      <c r="S14">
        <v>0</v>
      </c>
      <c r="V14">
        <v>0</v>
      </c>
      <c r="W14">
        <v>1</v>
      </c>
      <c r="X14">
        <v>0</v>
      </c>
      <c r="Y14">
        <v>0</v>
      </c>
      <c r="Z14">
        <v>1</v>
      </c>
      <c r="AA14">
        <v>0</v>
      </c>
      <c r="AG14" t="s">
        <v>454</v>
      </c>
    </row>
    <row r="15" spans="1:33" hidden="1" x14ac:dyDescent="0.25">
      <c r="A15" s="21">
        <v>44228</v>
      </c>
      <c r="B15" s="21">
        <v>44171</v>
      </c>
      <c r="C15">
        <v>2</v>
      </c>
      <c r="D15" s="32">
        <v>1757</v>
      </c>
      <c r="E15" s="11">
        <v>300392</v>
      </c>
      <c r="G15">
        <v>1</v>
      </c>
      <c r="H15">
        <v>0</v>
      </c>
      <c r="I15">
        <v>0</v>
      </c>
      <c r="J15">
        <v>0</v>
      </c>
      <c r="K15">
        <v>1</v>
      </c>
      <c r="L15">
        <v>1</v>
      </c>
      <c r="M15">
        <v>0</v>
      </c>
      <c r="N15">
        <v>0</v>
      </c>
      <c r="O15">
        <v>0</v>
      </c>
      <c r="P15">
        <v>0</v>
      </c>
      <c r="Q15">
        <v>0</v>
      </c>
      <c r="R15">
        <v>0</v>
      </c>
      <c r="S15">
        <v>1</v>
      </c>
      <c r="T15" t="s">
        <v>455</v>
      </c>
      <c r="U15">
        <v>1</v>
      </c>
      <c r="V15">
        <v>1</v>
      </c>
      <c r="W15">
        <v>0</v>
      </c>
      <c r="X15">
        <v>0</v>
      </c>
      <c r="Y15">
        <v>0</v>
      </c>
      <c r="Z15">
        <v>0</v>
      </c>
      <c r="AA15">
        <v>0</v>
      </c>
      <c r="AB15" t="s">
        <v>96</v>
      </c>
      <c r="AC15" t="s">
        <v>142</v>
      </c>
      <c r="AG15" t="s">
        <v>456</v>
      </c>
    </row>
    <row r="16" spans="1:33" hidden="1" x14ac:dyDescent="0.25">
      <c r="A16" s="21">
        <v>44228</v>
      </c>
      <c r="B16" s="21">
        <v>44168</v>
      </c>
      <c r="C16">
        <v>3</v>
      </c>
      <c r="D16" s="32">
        <v>406</v>
      </c>
      <c r="E16" s="11">
        <v>105087</v>
      </c>
      <c r="F16">
        <v>2423621</v>
      </c>
      <c r="G16">
        <v>1</v>
      </c>
      <c r="H16">
        <v>0</v>
      </c>
      <c r="I16">
        <v>0</v>
      </c>
      <c r="J16">
        <v>0</v>
      </c>
      <c r="K16">
        <v>0</v>
      </c>
      <c r="L16">
        <v>1</v>
      </c>
      <c r="M16">
        <v>0</v>
      </c>
      <c r="N16">
        <v>0</v>
      </c>
      <c r="O16">
        <v>0</v>
      </c>
      <c r="P16">
        <v>0</v>
      </c>
      <c r="Q16">
        <v>0</v>
      </c>
      <c r="R16">
        <v>0</v>
      </c>
      <c r="S16">
        <v>0</v>
      </c>
      <c r="T16" t="s">
        <v>457</v>
      </c>
      <c r="U16">
        <v>1</v>
      </c>
      <c r="V16">
        <v>1</v>
      </c>
      <c r="W16">
        <v>0</v>
      </c>
      <c r="X16">
        <v>0</v>
      </c>
      <c r="Y16">
        <v>0</v>
      </c>
      <c r="Z16">
        <v>0</v>
      </c>
      <c r="AA16">
        <v>1</v>
      </c>
      <c r="AB16" t="s">
        <v>96</v>
      </c>
      <c r="AC16" t="s">
        <v>142</v>
      </c>
      <c r="AG16" t="s">
        <v>458</v>
      </c>
    </row>
    <row r="17" spans="1:33" hidden="1" x14ac:dyDescent="0.25">
      <c r="A17" s="21">
        <v>44228</v>
      </c>
      <c r="B17" s="21">
        <v>44167</v>
      </c>
      <c r="C17">
        <v>1</v>
      </c>
      <c r="D17" s="32">
        <v>666</v>
      </c>
      <c r="E17" s="11">
        <v>218342</v>
      </c>
      <c r="G17">
        <v>1</v>
      </c>
      <c r="H17">
        <v>0</v>
      </c>
      <c r="I17">
        <v>0</v>
      </c>
      <c r="J17">
        <v>0</v>
      </c>
      <c r="K17">
        <v>1</v>
      </c>
      <c r="L17">
        <v>1</v>
      </c>
      <c r="M17">
        <v>0</v>
      </c>
      <c r="N17">
        <v>0</v>
      </c>
      <c r="O17">
        <v>0</v>
      </c>
      <c r="P17">
        <v>0</v>
      </c>
      <c r="Q17">
        <v>0</v>
      </c>
      <c r="R17">
        <v>0</v>
      </c>
      <c r="S17">
        <v>0</v>
      </c>
      <c r="T17" t="s">
        <v>459</v>
      </c>
      <c r="U17">
        <v>1</v>
      </c>
      <c r="V17">
        <v>1</v>
      </c>
      <c r="W17">
        <v>0</v>
      </c>
      <c r="X17">
        <v>0</v>
      </c>
      <c r="Y17">
        <v>0</v>
      </c>
      <c r="Z17">
        <v>0</v>
      </c>
      <c r="AA17">
        <v>0</v>
      </c>
      <c r="AB17" t="s">
        <v>87</v>
      </c>
      <c r="AC17" t="s">
        <v>142</v>
      </c>
      <c r="AG17" t="s">
        <v>460</v>
      </c>
    </row>
    <row r="18" spans="1:33" hidden="1" x14ac:dyDescent="0.25">
      <c r="A18" s="21">
        <v>44228</v>
      </c>
      <c r="B18" s="21">
        <v>44164</v>
      </c>
      <c r="C18">
        <v>3</v>
      </c>
      <c r="D18" s="32">
        <v>554</v>
      </c>
      <c r="E18" s="11">
        <v>98229</v>
      </c>
      <c r="F18">
        <v>1457522</v>
      </c>
      <c r="G18">
        <v>1</v>
      </c>
      <c r="H18">
        <v>0</v>
      </c>
      <c r="I18">
        <v>0</v>
      </c>
      <c r="J18">
        <v>0</v>
      </c>
      <c r="K18">
        <v>1</v>
      </c>
      <c r="L18">
        <v>1</v>
      </c>
      <c r="M18">
        <v>0</v>
      </c>
      <c r="N18">
        <v>0</v>
      </c>
      <c r="O18">
        <v>0</v>
      </c>
      <c r="P18">
        <v>0</v>
      </c>
      <c r="Q18">
        <v>1</v>
      </c>
      <c r="R18">
        <v>0</v>
      </c>
      <c r="S18">
        <v>1</v>
      </c>
      <c r="T18" t="s">
        <v>461</v>
      </c>
      <c r="U18">
        <v>1</v>
      </c>
      <c r="V18">
        <v>1</v>
      </c>
      <c r="W18">
        <v>1</v>
      </c>
      <c r="X18">
        <v>1</v>
      </c>
      <c r="Y18">
        <v>0</v>
      </c>
      <c r="Z18">
        <v>0</v>
      </c>
      <c r="AA18">
        <v>0</v>
      </c>
      <c r="AB18" t="s">
        <v>87</v>
      </c>
      <c r="AC18" t="s">
        <v>142</v>
      </c>
      <c r="AG18" t="s">
        <v>462</v>
      </c>
    </row>
    <row r="19" spans="1:33" hidden="1" x14ac:dyDescent="0.25">
      <c r="A19" s="21">
        <v>44228</v>
      </c>
      <c r="B19" s="21">
        <v>44163</v>
      </c>
      <c r="C19">
        <v>1</v>
      </c>
      <c r="D19" s="32">
        <v>388</v>
      </c>
      <c r="E19" s="11">
        <v>135168</v>
      </c>
      <c r="G19">
        <v>1</v>
      </c>
      <c r="H19">
        <v>0</v>
      </c>
      <c r="I19">
        <v>0</v>
      </c>
      <c r="J19">
        <v>0</v>
      </c>
      <c r="K19">
        <v>1</v>
      </c>
      <c r="L19">
        <v>0</v>
      </c>
      <c r="M19">
        <v>0</v>
      </c>
      <c r="N19">
        <v>0</v>
      </c>
      <c r="O19">
        <v>0</v>
      </c>
      <c r="P19">
        <v>0</v>
      </c>
      <c r="Q19">
        <v>0</v>
      </c>
      <c r="R19">
        <v>0</v>
      </c>
      <c r="S19">
        <v>0</v>
      </c>
      <c r="T19" t="s">
        <v>463</v>
      </c>
      <c r="U19">
        <v>1</v>
      </c>
      <c r="V19">
        <v>1</v>
      </c>
      <c r="W19">
        <v>0</v>
      </c>
      <c r="X19">
        <v>0</v>
      </c>
      <c r="Y19">
        <v>0</v>
      </c>
      <c r="Z19">
        <v>0</v>
      </c>
      <c r="AA19">
        <v>0</v>
      </c>
      <c r="AB19" t="s">
        <v>87</v>
      </c>
      <c r="AC19" t="s">
        <v>464</v>
      </c>
      <c r="AG19" t="s">
        <v>466</v>
      </c>
    </row>
    <row r="20" spans="1:33" hidden="1" x14ac:dyDescent="0.25">
      <c r="A20" s="21">
        <v>44228</v>
      </c>
      <c r="B20" s="21">
        <v>44162</v>
      </c>
      <c r="C20">
        <v>3</v>
      </c>
      <c r="D20" s="32">
        <v>1247</v>
      </c>
      <c r="E20">
        <v>164261</v>
      </c>
      <c r="F20">
        <v>1695450</v>
      </c>
      <c r="G20">
        <v>0</v>
      </c>
      <c r="H20">
        <v>0</v>
      </c>
      <c r="I20">
        <v>0</v>
      </c>
      <c r="J20">
        <v>0</v>
      </c>
      <c r="K20">
        <v>0</v>
      </c>
      <c r="L20">
        <v>0</v>
      </c>
      <c r="M20">
        <v>0</v>
      </c>
      <c r="N20">
        <v>0</v>
      </c>
      <c r="O20">
        <v>0</v>
      </c>
      <c r="P20">
        <v>0</v>
      </c>
      <c r="Q20">
        <v>1</v>
      </c>
      <c r="R20">
        <v>0</v>
      </c>
      <c r="S20">
        <v>0</v>
      </c>
      <c r="V20">
        <v>0</v>
      </c>
      <c r="W20">
        <v>1</v>
      </c>
      <c r="X20">
        <v>0</v>
      </c>
      <c r="Y20">
        <v>0</v>
      </c>
      <c r="Z20">
        <v>1</v>
      </c>
      <c r="AA20">
        <v>0</v>
      </c>
      <c r="AG20" t="s">
        <v>467</v>
      </c>
    </row>
    <row r="21" spans="1:33" hidden="1" x14ac:dyDescent="0.25">
      <c r="A21" s="21">
        <v>44228</v>
      </c>
      <c r="B21" s="21">
        <v>44160</v>
      </c>
      <c r="C21">
        <v>3</v>
      </c>
      <c r="D21" s="32">
        <v>501</v>
      </c>
      <c r="E21" s="11">
        <v>95776</v>
      </c>
      <c r="F21">
        <v>197071</v>
      </c>
      <c r="G21">
        <v>0</v>
      </c>
      <c r="H21">
        <v>0</v>
      </c>
      <c r="I21">
        <v>0</v>
      </c>
      <c r="J21">
        <v>0</v>
      </c>
      <c r="K21">
        <v>0</v>
      </c>
      <c r="L21">
        <v>0</v>
      </c>
      <c r="M21">
        <v>0</v>
      </c>
      <c r="N21">
        <v>0</v>
      </c>
      <c r="O21">
        <v>0</v>
      </c>
      <c r="P21">
        <v>0</v>
      </c>
      <c r="Q21">
        <v>0</v>
      </c>
      <c r="R21">
        <v>0</v>
      </c>
      <c r="S21">
        <v>0</v>
      </c>
      <c r="V21">
        <v>0</v>
      </c>
      <c r="W21">
        <v>0</v>
      </c>
      <c r="X21">
        <v>1</v>
      </c>
      <c r="Y21">
        <v>1</v>
      </c>
      <c r="Z21">
        <v>0</v>
      </c>
      <c r="AA21">
        <v>0</v>
      </c>
      <c r="AG21" t="s">
        <v>468</v>
      </c>
    </row>
    <row r="22" spans="1:33" x14ac:dyDescent="0.25">
      <c r="A22" s="21">
        <v>44228</v>
      </c>
      <c r="B22" s="21">
        <v>44159</v>
      </c>
      <c r="C22">
        <v>2</v>
      </c>
      <c r="D22" s="32">
        <v>308</v>
      </c>
      <c r="E22" s="11">
        <v>152013</v>
      </c>
      <c r="G22">
        <v>1</v>
      </c>
      <c r="H22">
        <v>1</v>
      </c>
      <c r="I22">
        <v>1</v>
      </c>
      <c r="J22">
        <v>0</v>
      </c>
      <c r="K22">
        <v>1</v>
      </c>
      <c r="L22">
        <v>1</v>
      </c>
      <c r="M22">
        <v>0</v>
      </c>
      <c r="N22">
        <v>0</v>
      </c>
      <c r="O22">
        <v>0</v>
      </c>
      <c r="P22">
        <v>0</v>
      </c>
      <c r="Q22">
        <v>0</v>
      </c>
      <c r="R22">
        <v>0</v>
      </c>
      <c r="S22">
        <v>1</v>
      </c>
      <c r="T22" t="s">
        <v>133</v>
      </c>
      <c r="U22">
        <v>1</v>
      </c>
      <c r="V22">
        <v>1</v>
      </c>
      <c r="W22">
        <v>0</v>
      </c>
      <c r="X22">
        <v>0</v>
      </c>
      <c r="Y22">
        <v>0</v>
      </c>
      <c r="Z22">
        <v>0</v>
      </c>
      <c r="AA22">
        <v>0</v>
      </c>
      <c r="AB22" t="s">
        <v>87</v>
      </c>
      <c r="AC22" t="s">
        <v>131</v>
      </c>
      <c r="AG22" t="s">
        <v>446</v>
      </c>
    </row>
    <row r="23" spans="1:33" x14ac:dyDescent="0.25">
      <c r="A23" s="21">
        <v>44228</v>
      </c>
      <c r="B23" s="21">
        <v>44158</v>
      </c>
      <c r="C23">
        <v>1</v>
      </c>
      <c r="D23" s="32">
        <v>406</v>
      </c>
      <c r="E23" s="11">
        <v>97276</v>
      </c>
      <c r="G23">
        <v>1</v>
      </c>
      <c r="H23">
        <v>1</v>
      </c>
      <c r="I23">
        <v>1</v>
      </c>
      <c r="J23">
        <v>0</v>
      </c>
      <c r="K23">
        <v>1</v>
      </c>
      <c r="L23">
        <v>1</v>
      </c>
      <c r="M23">
        <v>0</v>
      </c>
      <c r="N23">
        <v>0</v>
      </c>
      <c r="O23">
        <v>0</v>
      </c>
      <c r="P23">
        <v>0</v>
      </c>
      <c r="Q23">
        <v>0</v>
      </c>
      <c r="R23">
        <v>0</v>
      </c>
      <c r="S23">
        <v>3</v>
      </c>
      <c r="T23" t="s">
        <v>469</v>
      </c>
      <c r="U23">
        <v>1</v>
      </c>
      <c r="V23">
        <v>0</v>
      </c>
      <c r="W23">
        <v>0</v>
      </c>
      <c r="X23">
        <v>0</v>
      </c>
      <c r="Y23">
        <v>0</v>
      </c>
      <c r="Z23">
        <v>0</v>
      </c>
      <c r="AA23">
        <v>0</v>
      </c>
      <c r="AB23" t="s">
        <v>87</v>
      </c>
      <c r="AC23" t="s">
        <v>408</v>
      </c>
      <c r="AG23" t="s">
        <v>446</v>
      </c>
    </row>
    <row r="24" spans="1:33" hidden="1" x14ac:dyDescent="0.25">
      <c r="A24" s="21">
        <v>44229</v>
      </c>
      <c r="B24" s="21">
        <v>44156</v>
      </c>
      <c r="C24">
        <v>3</v>
      </c>
      <c r="D24" s="32">
        <v>1507</v>
      </c>
      <c r="E24" s="11">
        <v>167732</v>
      </c>
      <c r="F24">
        <v>2394463</v>
      </c>
      <c r="G24">
        <v>1</v>
      </c>
      <c r="H24">
        <v>0</v>
      </c>
      <c r="I24">
        <v>0</v>
      </c>
      <c r="J24">
        <v>0</v>
      </c>
      <c r="K24">
        <v>0</v>
      </c>
      <c r="L24">
        <v>1</v>
      </c>
      <c r="M24">
        <v>0</v>
      </c>
      <c r="N24">
        <v>0</v>
      </c>
      <c r="O24">
        <v>0</v>
      </c>
      <c r="P24">
        <v>0</v>
      </c>
      <c r="Q24">
        <v>0</v>
      </c>
      <c r="R24">
        <v>0</v>
      </c>
      <c r="S24">
        <v>0</v>
      </c>
      <c r="T24" t="s">
        <v>472</v>
      </c>
      <c r="U24">
        <v>1</v>
      </c>
      <c r="V24">
        <v>0</v>
      </c>
      <c r="W24">
        <v>1</v>
      </c>
      <c r="X24">
        <v>0</v>
      </c>
      <c r="Y24">
        <v>1</v>
      </c>
      <c r="Z24">
        <v>0</v>
      </c>
      <c r="AA24">
        <v>0</v>
      </c>
      <c r="AB24" t="s">
        <v>87</v>
      </c>
      <c r="AC24" t="s">
        <v>464</v>
      </c>
      <c r="AG24" t="s">
        <v>473</v>
      </c>
    </row>
    <row r="25" spans="1:33" hidden="1" x14ac:dyDescent="0.25">
      <c r="A25" s="21">
        <v>44228</v>
      </c>
      <c r="B25" s="21">
        <v>44156</v>
      </c>
      <c r="C25">
        <v>1</v>
      </c>
      <c r="D25" s="32">
        <v>463</v>
      </c>
      <c r="E25" s="11">
        <v>159561</v>
      </c>
      <c r="G25">
        <v>1</v>
      </c>
      <c r="H25">
        <v>0</v>
      </c>
      <c r="I25">
        <v>0</v>
      </c>
      <c r="J25">
        <v>0</v>
      </c>
      <c r="K25">
        <v>1</v>
      </c>
      <c r="L25">
        <v>0</v>
      </c>
      <c r="M25">
        <v>0</v>
      </c>
      <c r="N25">
        <v>0</v>
      </c>
      <c r="O25">
        <v>0</v>
      </c>
      <c r="P25">
        <v>0</v>
      </c>
      <c r="Q25">
        <v>0</v>
      </c>
      <c r="R25">
        <v>0</v>
      </c>
      <c r="S25">
        <v>1</v>
      </c>
      <c r="T25" t="s">
        <v>470</v>
      </c>
      <c r="U25">
        <v>1</v>
      </c>
      <c r="V25">
        <v>1</v>
      </c>
      <c r="W25">
        <v>0</v>
      </c>
      <c r="X25">
        <v>0</v>
      </c>
      <c r="Y25">
        <v>0</v>
      </c>
      <c r="Z25">
        <v>0</v>
      </c>
      <c r="AA25">
        <v>0</v>
      </c>
      <c r="AB25" t="s">
        <v>96</v>
      </c>
      <c r="AC25" t="s">
        <v>131</v>
      </c>
      <c r="AG25" t="s">
        <v>471</v>
      </c>
    </row>
    <row r="26" spans="1:33" hidden="1" x14ac:dyDescent="0.25">
      <c r="A26" s="21">
        <v>44229</v>
      </c>
      <c r="B26" s="21">
        <v>44154</v>
      </c>
      <c r="C26">
        <v>1</v>
      </c>
      <c r="D26" s="32">
        <v>185</v>
      </c>
      <c r="E26" s="11">
        <v>105006</v>
      </c>
      <c r="G26">
        <v>1</v>
      </c>
      <c r="H26">
        <v>0</v>
      </c>
      <c r="I26">
        <v>0</v>
      </c>
      <c r="J26">
        <v>0</v>
      </c>
      <c r="K26">
        <v>1</v>
      </c>
      <c r="L26">
        <v>1</v>
      </c>
      <c r="M26">
        <v>0</v>
      </c>
      <c r="N26">
        <v>0</v>
      </c>
      <c r="O26">
        <v>0</v>
      </c>
      <c r="P26">
        <v>0</v>
      </c>
      <c r="Q26">
        <v>0</v>
      </c>
      <c r="R26">
        <v>0</v>
      </c>
      <c r="S26">
        <v>0</v>
      </c>
      <c r="T26" t="s">
        <v>474</v>
      </c>
      <c r="U26">
        <v>1</v>
      </c>
      <c r="V26">
        <v>1</v>
      </c>
      <c r="W26">
        <v>0</v>
      </c>
      <c r="X26">
        <v>0</v>
      </c>
      <c r="Y26">
        <v>0</v>
      </c>
      <c r="Z26">
        <v>0</v>
      </c>
      <c r="AA26">
        <v>0</v>
      </c>
      <c r="AB26" t="s">
        <v>135</v>
      </c>
      <c r="AC26" t="s">
        <v>131</v>
      </c>
      <c r="AG26" t="s">
        <v>475</v>
      </c>
    </row>
    <row r="27" spans="1:33" hidden="1" x14ac:dyDescent="0.25">
      <c r="A27" s="21">
        <v>44229</v>
      </c>
      <c r="B27" s="21">
        <v>44152</v>
      </c>
      <c r="C27">
        <v>3</v>
      </c>
      <c r="D27" s="32">
        <v>355</v>
      </c>
      <c r="E27" s="11">
        <v>106458</v>
      </c>
      <c r="F27">
        <v>2238174</v>
      </c>
      <c r="G27">
        <v>0</v>
      </c>
      <c r="H27">
        <v>0</v>
      </c>
      <c r="I27">
        <v>0</v>
      </c>
      <c r="J27">
        <v>0</v>
      </c>
      <c r="K27">
        <v>0</v>
      </c>
      <c r="L27">
        <v>0</v>
      </c>
      <c r="M27">
        <v>0</v>
      </c>
      <c r="N27">
        <v>0</v>
      </c>
      <c r="O27">
        <v>0</v>
      </c>
      <c r="P27">
        <v>0</v>
      </c>
      <c r="Q27">
        <v>1</v>
      </c>
      <c r="R27">
        <v>1</v>
      </c>
      <c r="S27">
        <v>0</v>
      </c>
      <c r="V27">
        <v>0</v>
      </c>
      <c r="W27">
        <v>1</v>
      </c>
      <c r="X27">
        <v>1</v>
      </c>
      <c r="Y27">
        <v>0</v>
      </c>
      <c r="Z27">
        <v>0</v>
      </c>
      <c r="AA27">
        <v>0</v>
      </c>
      <c r="AG27" t="s">
        <v>476</v>
      </c>
    </row>
    <row r="28" spans="1:33" hidden="1" x14ac:dyDescent="0.25">
      <c r="A28" s="21">
        <v>44229</v>
      </c>
      <c r="B28" s="21">
        <v>44151</v>
      </c>
      <c r="C28">
        <v>1</v>
      </c>
      <c r="D28" s="32">
        <v>902</v>
      </c>
      <c r="E28" s="11">
        <v>229102</v>
      </c>
      <c r="G28">
        <v>1</v>
      </c>
      <c r="H28">
        <v>0</v>
      </c>
      <c r="I28">
        <v>0</v>
      </c>
      <c r="J28">
        <v>0</v>
      </c>
      <c r="K28">
        <v>1</v>
      </c>
      <c r="L28">
        <v>0</v>
      </c>
      <c r="M28">
        <v>0</v>
      </c>
      <c r="N28">
        <v>0</v>
      </c>
      <c r="O28">
        <v>0</v>
      </c>
      <c r="P28">
        <v>0</v>
      </c>
      <c r="Q28">
        <v>0</v>
      </c>
      <c r="R28">
        <v>0</v>
      </c>
      <c r="S28">
        <v>1</v>
      </c>
      <c r="T28" t="s">
        <v>477</v>
      </c>
      <c r="U28">
        <v>1</v>
      </c>
      <c r="V28">
        <v>1</v>
      </c>
      <c r="W28">
        <v>1</v>
      </c>
      <c r="X28">
        <v>0</v>
      </c>
      <c r="Y28">
        <v>0</v>
      </c>
      <c r="Z28">
        <v>0</v>
      </c>
      <c r="AA28">
        <v>0</v>
      </c>
      <c r="AB28" t="s">
        <v>96</v>
      </c>
      <c r="AC28" t="s">
        <v>464</v>
      </c>
      <c r="AG28" t="s">
        <v>478</v>
      </c>
    </row>
    <row r="29" spans="1:33" hidden="1" x14ac:dyDescent="0.25">
      <c r="A29" s="21">
        <v>44229</v>
      </c>
      <c r="B29" s="21">
        <v>44150</v>
      </c>
      <c r="C29">
        <v>1</v>
      </c>
      <c r="D29" s="32">
        <v>471</v>
      </c>
      <c r="E29" s="11">
        <v>195893</v>
      </c>
      <c r="G29">
        <v>0</v>
      </c>
      <c r="H29">
        <v>0</v>
      </c>
      <c r="I29">
        <v>0</v>
      </c>
      <c r="J29">
        <v>0</v>
      </c>
      <c r="K29">
        <v>0</v>
      </c>
      <c r="L29">
        <v>0</v>
      </c>
      <c r="M29">
        <v>0</v>
      </c>
      <c r="N29">
        <v>0</v>
      </c>
      <c r="O29">
        <v>0</v>
      </c>
      <c r="P29">
        <v>0</v>
      </c>
      <c r="Q29">
        <v>1</v>
      </c>
      <c r="R29">
        <v>1</v>
      </c>
      <c r="S29">
        <v>0</v>
      </c>
      <c r="V29">
        <v>1</v>
      </c>
      <c r="W29">
        <v>1</v>
      </c>
      <c r="X29">
        <v>0</v>
      </c>
      <c r="Y29">
        <v>0</v>
      </c>
      <c r="Z29">
        <v>0</v>
      </c>
      <c r="AA29">
        <v>0</v>
      </c>
      <c r="AG29" t="s">
        <v>479</v>
      </c>
    </row>
    <row r="30" spans="1:33" hidden="1" x14ac:dyDescent="0.25">
      <c r="A30" s="21">
        <v>44229</v>
      </c>
      <c r="B30" s="21">
        <v>44149</v>
      </c>
      <c r="C30">
        <v>1</v>
      </c>
      <c r="D30" s="32">
        <v>245</v>
      </c>
      <c r="E30" s="11">
        <v>111994</v>
      </c>
      <c r="G30">
        <v>1</v>
      </c>
      <c r="H30">
        <v>0</v>
      </c>
      <c r="I30">
        <v>0</v>
      </c>
      <c r="J30">
        <v>0</v>
      </c>
      <c r="K30">
        <v>1</v>
      </c>
      <c r="L30">
        <v>0</v>
      </c>
      <c r="M30">
        <v>0</v>
      </c>
      <c r="N30">
        <v>0</v>
      </c>
      <c r="O30">
        <v>0</v>
      </c>
      <c r="P30">
        <v>0</v>
      </c>
      <c r="Q30">
        <v>0</v>
      </c>
      <c r="R30">
        <v>0</v>
      </c>
      <c r="S30">
        <v>0</v>
      </c>
      <c r="T30" t="s">
        <v>480</v>
      </c>
      <c r="U30">
        <v>1</v>
      </c>
      <c r="V30">
        <v>1</v>
      </c>
      <c r="W30">
        <v>0</v>
      </c>
      <c r="X30">
        <v>0</v>
      </c>
      <c r="Y30">
        <v>0</v>
      </c>
      <c r="Z30">
        <v>0</v>
      </c>
      <c r="AA30">
        <v>0</v>
      </c>
      <c r="AB30" t="s">
        <v>87</v>
      </c>
      <c r="AC30" t="s">
        <v>481</v>
      </c>
      <c r="AG30" t="s">
        <v>482</v>
      </c>
    </row>
    <row r="31" spans="1:33" hidden="1" x14ac:dyDescent="0.25">
      <c r="A31" s="21">
        <v>44229</v>
      </c>
      <c r="B31" s="21">
        <v>44147</v>
      </c>
      <c r="C31">
        <v>2</v>
      </c>
      <c r="D31" s="32">
        <v>687</v>
      </c>
      <c r="E31" s="11">
        <v>207055</v>
      </c>
      <c r="G31">
        <v>1</v>
      </c>
      <c r="H31">
        <v>0</v>
      </c>
      <c r="I31">
        <v>0</v>
      </c>
      <c r="J31">
        <v>0</v>
      </c>
      <c r="K31">
        <v>1</v>
      </c>
      <c r="L31">
        <v>1</v>
      </c>
      <c r="M31">
        <v>0</v>
      </c>
      <c r="N31">
        <v>0</v>
      </c>
      <c r="O31">
        <v>0</v>
      </c>
      <c r="P31">
        <v>0</v>
      </c>
      <c r="Q31">
        <v>0</v>
      </c>
      <c r="R31">
        <v>0</v>
      </c>
      <c r="S31">
        <v>1</v>
      </c>
      <c r="T31" t="s">
        <v>483</v>
      </c>
      <c r="U31">
        <v>1</v>
      </c>
      <c r="V31">
        <v>1</v>
      </c>
      <c r="W31">
        <v>0</v>
      </c>
      <c r="X31">
        <v>0</v>
      </c>
      <c r="Y31">
        <v>0</v>
      </c>
      <c r="Z31">
        <v>0</v>
      </c>
      <c r="AA31">
        <v>0</v>
      </c>
      <c r="AB31" t="s">
        <v>87</v>
      </c>
      <c r="AC31" t="s">
        <v>131</v>
      </c>
      <c r="AG31" t="s">
        <v>484</v>
      </c>
    </row>
    <row r="32" spans="1:33" hidden="1" x14ac:dyDescent="0.25">
      <c r="A32" s="21">
        <v>44229</v>
      </c>
      <c r="B32" s="21">
        <v>44144</v>
      </c>
      <c r="C32">
        <v>2</v>
      </c>
      <c r="D32" s="32">
        <v>184</v>
      </c>
      <c r="E32" s="11">
        <v>148362</v>
      </c>
      <c r="G32">
        <v>0</v>
      </c>
      <c r="H32">
        <v>0</v>
      </c>
      <c r="I32">
        <v>0</v>
      </c>
      <c r="J32">
        <v>0</v>
      </c>
      <c r="K32">
        <v>0</v>
      </c>
      <c r="L32">
        <v>0</v>
      </c>
      <c r="M32">
        <v>0</v>
      </c>
      <c r="N32">
        <v>0</v>
      </c>
      <c r="O32">
        <v>0</v>
      </c>
      <c r="P32">
        <v>0</v>
      </c>
      <c r="Q32">
        <v>1</v>
      </c>
      <c r="R32">
        <v>0</v>
      </c>
      <c r="S32">
        <v>0</v>
      </c>
      <c r="V32">
        <v>0</v>
      </c>
      <c r="W32">
        <v>1</v>
      </c>
      <c r="X32">
        <v>0</v>
      </c>
      <c r="Y32">
        <v>0</v>
      </c>
      <c r="Z32">
        <v>0</v>
      </c>
      <c r="AA32">
        <v>0</v>
      </c>
      <c r="AG32" t="s">
        <v>485</v>
      </c>
    </row>
    <row r="33" spans="1:33" hidden="1" x14ac:dyDescent="0.25">
      <c r="A33" s="21">
        <v>44229</v>
      </c>
      <c r="B33" s="21">
        <v>44142</v>
      </c>
      <c r="C33">
        <v>3</v>
      </c>
      <c r="D33" s="32">
        <v>4252</v>
      </c>
      <c r="E33" s="11">
        <v>229308</v>
      </c>
      <c r="F33">
        <v>1983179</v>
      </c>
      <c r="G33">
        <v>1</v>
      </c>
      <c r="H33">
        <v>0</v>
      </c>
      <c r="I33">
        <v>0</v>
      </c>
      <c r="J33">
        <v>0</v>
      </c>
      <c r="K33">
        <v>0</v>
      </c>
      <c r="L33">
        <v>1</v>
      </c>
      <c r="M33">
        <v>0</v>
      </c>
      <c r="N33">
        <v>0</v>
      </c>
      <c r="O33">
        <v>0</v>
      </c>
      <c r="P33">
        <v>0</v>
      </c>
      <c r="Q33">
        <v>1</v>
      </c>
      <c r="R33">
        <v>0</v>
      </c>
      <c r="S33">
        <v>0</v>
      </c>
      <c r="T33" t="s">
        <v>486</v>
      </c>
      <c r="U33">
        <v>1</v>
      </c>
      <c r="V33">
        <v>1</v>
      </c>
      <c r="W33">
        <v>1</v>
      </c>
      <c r="X33">
        <v>0</v>
      </c>
      <c r="Y33">
        <v>1</v>
      </c>
      <c r="Z33">
        <v>0</v>
      </c>
      <c r="AA33">
        <v>0</v>
      </c>
      <c r="AB33" t="s">
        <v>87</v>
      </c>
      <c r="AC33" t="s">
        <v>487</v>
      </c>
      <c r="AG33" t="s">
        <v>488</v>
      </c>
    </row>
    <row r="34" spans="1:33" hidden="1" x14ac:dyDescent="0.25">
      <c r="A34" s="21">
        <v>44229</v>
      </c>
      <c r="B34" s="21">
        <v>44142</v>
      </c>
      <c r="C34">
        <v>1</v>
      </c>
      <c r="D34" s="32">
        <v>199</v>
      </c>
      <c r="E34" s="11">
        <v>92881</v>
      </c>
      <c r="G34">
        <v>1</v>
      </c>
      <c r="H34">
        <v>0</v>
      </c>
      <c r="I34">
        <v>0</v>
      </c>
      <c r="J34">
        <v>0</v>
      </c>
      <c r="K34">
        <v>1</v>
      </c>
      <c r="L34">
        <v>0</v>
      </c>
      <c r="M34">
        <v>0</v>
      </c>
      <c r="N34">
        <v>0</v>
      </c>
      <c r="O34">
        <v>0</v>
      </c>
      <c r="P34">
        <v>0</v>
      </c>
      <c r="Q34">
        <v>0</v>
      </c>
      <c r="R34">
        <v>0</v>
      </c>
      <c r="S34">
        <v>0</v>
      </c>
      <c r="T34" t="s">
        <v>489</v>
      </c>
      <c r="U34">
        <v>1</v>
      </c>
      <c r="V34">
        <v>1</v>
      </c>
      <c r="W34">
        <v>0</v>
      </c>
      <c r="X34">
        <v>0</v>
      </c>
      <c r="Y34">
        <v>0</v>
      </c>
      <c r="Z34">
        <v>0</v>
      </c>
      <c r="AA34">
        <v>0</v>
      </c>
      <c r="AB34" t="s">
        <v>87</v>
      </c>
      <c r="AC34" t="s">
        <v>131</v>
      </c>
      <c r="AG34" t="s">
        <v>490</v>
      </c>
    </row>
    <row r="35" spans="1:33" hidden="1" x14ac:dyDescent="0.25">
      <c r="A35" s="21">
        <v>44229</v>
      </c>
      <c r="B35" s="21">
        <v>44141</v>
      </c>
      <c r="C35">
        <v>3</v>
      </c>
      <c r="D35" s="32">
        <v>1480</v>
      </c>
      <c r="E35" s="11">
        <v>143409</v>
      </c>
      <c r="F35" s="11">
        <v>1778952</v>
      </c>
      <c r="G35" s="11">
        <v>0</v>
      </c>
      <c r="H35" s="11">
        <v>0</v>
      </c>
      <c r="I35" s="11">
        <v>0</v>
      </c>
      <c r="J35" s="11">
        <v>0</v>
      </c>
      <c r="K35" s="11">
        <v>0</v>
      </c>
      <c r="L35" s="11">
        <v>0</v>
      </c>
      <c r="M35" s="11">
        <v>0</v>
      </c>
      <c r="N35" s="11">
        <v>0</v>
      </c>
      <c r="O35" s="11">
        <v>0</v>
      </c>
      <c r="P35" s="11">
        <v>0</v>
      </c>
      <c r="Q35" s="11">
        <v>1</v>
      </c>
      <c r="R35" s="11">
        <v>0</v>
      </c>
      <c r="S35" s="11">
        <v>0</v>
      </c>
      <c r="V35">
        <v>0</v>
      </c>
      <c r="W35">
        <v>1</v>
      </c>
      <c r="X35">
        <v>0</v>
      </c>
      <c r="Y35">
        <v>0</v>
      </c>
      <c r="Z35">
        <v>0</v>
      </c>
      <c r="AA35">
        <v>0</v>
      </c>
      <c r="AG35" t="s">
        <v>491</v>
      </c>
    </row>
    <row r="36" spans="1:33" hidden="1" x14ac:dyDescent="0.25">
      <c r="A36" s="21">
        <v>44229</v>
      </c>
      <c r="B36" s="21">
        <v>44140</v>
      </c>
      <c r="C36">
        <v>3</v>
      </c>
      <c r="D36" s="32">
        <v>261</v>
      </c>
      <c r="E36" s="11">
        <v>70541</v>
      </c>
      <c r="F36">
        <v>565615</v>
      </c>
      <c r="G36">
        <v>1</v>
      </c>
      <c r="H36">
        <v>0</v>
      </c>
      <c r="I36">
        <v>1</v>
      </c>
      <c r="J36">
        <v>0</v>
      </c>
      <c r="K36">
        <v>1</v>
      </c>
      <c r="L36">
        <v>1</v>
      </c>
      <c r="M36">
        <v>1</v>
      </c>
      <c r="N36">
        <v>0</v>
      </c>
      <c r="O36">
        <v>1</v>
      </c>
      <c r="P36">
        <v>0</v>
      </c>
      <c r="Q36">
        <v>0</v>
      </c>
      <c r="R36">
        <v>0</v>
      </c>
      <c r="S36">
        <v>0</v>
      </c>
      <c r="T36" t="s">
        <v>290</v>
      </c>
      <c r="U36">
        <v>1</v>
      </c>
      <c r="V36">
        <v>1</v>
      </c>
      <c r="W36">
        <v>0</v>
      </c>
      <c r="X36">
        <v>0</v>
      </c>
      <c r="Y36">
        <v>1</v>
      </c>
      <c r="Z36">
        <v>0</v>
      </c>
      <c r="AA36">
        <v>0</v>
      </c>
      <c r="AB36" t="s">
        <v>87</v>
      </c>
      <c r="AC36" t="s">
        <v>131</v>
      </c>
      <c r="AG36" t="s">
        <v>492</v>
      </c>
    </row>
    <row r="37" spans="1:33" hidden="1" x14ac:dyDescent="0.25">
      <c r="A37" s="21">
        <v>44229</v>
      </c>
      <c r="B37" s="21">
        <v>44139</v>
      </c>
      <c r="C37">
        <v>2</v>
      </c>
      <c r="D37" s="32">
        <v>288</v>
      </c>
      <c r="E37" s="11">
        <v>123749</v>
      </c>
      <c r="G37">
        <v>1</v>
      </c>
      <c r="H37">
        <v>0</v>
      </c>
      <c r="I37">
        <v>0</v>
      </c>
      <c r="J37">
        <v>0</v>
      </c>
      <c r="K37">
        <v>1</v>
      </c>
      <c r="L37">
        <v>0</v>
      </c>
      <c r="M37">
        <v>0</v>
      </c>
      <c r="N37">
        <v>0</v>
      </c>
      <c r="O37">
        <v>0</v>
      </c>
      <c r="P37">
        <v>0</v>
      </c>
      <c r="Q37">
        <v>0</v>
      </c>
      <c r="R37">
        <v>0</v>
      </c>
      <c r="S37">
        <v>0</v>
      </c>
      <c r="T37" t="s">
        <v>493</v>
      </c>
      <c r="U37">
        <v>1</v>
      </c>
      <c r="V37">
        <v>1</v>
      </c>
      <c r="W37">
        <v>0</v>
      </c>
      <c r="X37">
        <v>0</v>
      </c>
      <c r="Y37">
        <v>0</v>
      </c>
      <c r="Z37">
        <v>0</v>
      </c>
      <c r="AA37">
        <v>0</v>
      </c>
      <c r="AB37" t="s">
        <v>87</v>
      </c>
      <c r="AC37" t="s">
        <v>408</v>
      </c>
      <c r="AG37" t="s">
        <v>494</v>
      </c>
    </row>
    <row r="38" spans="1:33" hidden="1" x14ac:dyDescent="0.25">
      <c r="A38" s="21">
        <v>44229</v>
      </c>
      <c r="B38" s="21">
        <v>44136</v>
      </c>
      <c r="C38">
        <v>1</v>
      </c>
      <c r="D38" s="32">
        <v>124</v>
      </c>
      <c r="E38" s="11">
        <v>66659</v>
      </c>
      <c r="G38">
        <v>1</v>
      </c>
      <c r="H38">
        <v>0</v>
      </c>
      <c r="I38">
        <v>0</v>
      </c>
      <c r="J38">
        <v>0</v>
      </c>
      <c r="K38">
        <v>1</v>
      </c>
      <c r="L38">
        <v>0</v>
      </c>
      <c r="M38">
        <v>0</v>
      </c>
      <c r="N38">
        <v>0</v>
      </c>
      <c r="O38">
        <v>0</v>
      </c>
      <c r="P38">
        <v>0</v>
      </c>
      <c r="Q38">
        <v>0</v>
      </c>
      <c r="R38">
        <v>0</v>
      </c>
      <c r="S38">
        <v>0</v>
      </c>
      <c r="T38" t="s">
        <v>496</v>
      </c>
      <c r="U38">
        <v>1</v>
      </c>
      <c r="V38">
        <v>1</v>
      </c>
      <c r="W38">
        <v>0</v>
      </c>
      <c r="X38">
        <v>0</v>
      </c>
      <c r="Y38">
        <v>0</v>
      </c>
      <c r="Z38">
        <v>0</v>
      </c>
      <c r="AA38">
        <v>0</v>
      </c>
      <c r="AB38" t="s">
        <v>87</v>
      </c>
      <c r="AC38" t="s">
        <v>497</v>
      </c>
      <c r="AG38" t="s">
        <v>498</v>
      </c>
    </row>
    <row r="39" spans="1:33" hidden="1" x14ac:dyDescent="0.25">
      <c r="A39" s="21">
        <v>44229</v>
      </c>
      <c r="B39" s="21">
        <v>44102</v>
      </c>
      <c r="C39">
        <v>2</v>
      </c>
      <c r="D39" s="32">
        <v>238</v>
      </c>
      <c r="E39" s="11">
        <v>125932</v>
      </c>
      <c r="G39">
        <v>1</v>
      </c>
      <c r="H39">
        <v>0</v>
      </c>
      <c r="I39">
        <v>0</v>
      </c>
      <c r="J39">
        <v>0</v>
      </c>
      <c r="K39">
        <v>1</v>
      </c>
      <c r="L39">
        <v>0</v>
      </c>
      <c r="M39">
        <v>0</v>
      </c>
      <c r="N39">
        <v>0</v>
      </c>
      <c r="O39">
        <v>0</v>
      </c>
      <c r="P39">
        <v>0</v>
      </c>
      <c r="Q39">
        <v>0</v>
      </c>
      <c r="R39">
        <v>0</v>
      </c>
      <c r="S39">
        <v>0</v>
      </c>
      <c r="T39" t="s">
        <v>499</v>
      </c>
      <c r="U39">
        <v>1</v>
      </c>
      <c r="V39">
        <v>1</v>
      </c>
      <c r="W39">
        <v>0</v>
      </c>
      <c r="X39">
        <v>0</v>
      </c>
      <c r="Y39">
        <v>0</v>
      </c>
      <c r="Z39">
        <v>0</v>
      </c>
      <c r="AA39">
        <v>0</v>
      </c>
      <c r="AB39" t="s">
        <v>87</v>
      </c>
      <c r="AC39" t="s">
        <v>390</v>
      </c>
      <c r="AG39" t="s">
        <v>498</v>
      </c>
    </row>
    <row r="40" spans="1:33" hidden="1" x14ac:dyDescent="0.25">
      <c r="A40" s="21">
        <v>44229</v>
      </c>
      <c r="B40" s="21">
        <v>44100</v>
      </c>
      <c r="C40">
        <v>1</v>
      </c>
      <c r="D40" s="32">
        <v>289</v>
      </c>
      <c r="E40" s="11">
        <v>156928</v>
      </c>
      <c r="G40">
        <v>0</v>
      </c>
      <c r="H40">
        <v>0</v>
      </c>
      <c r="I40">
        <v>0</v>
      </c>
      <c r="J40">
        <v>0</v>
      </c>
      <c r="K40">
        <v>0</v>
      </c>
      <c r="L40">
        <v>0</v>
      </c>
      <c r="M40">
        <v>0</v>
      </c>
      <c r="N40">
        <v>0</v>
      </c>
      <c r="O40">
        <v>0</v>
      </c>
      <c r="P40">
        <v>0</v>
      </c>
      <c r="Q40">
        <v>1</v>
      </c>
      <c r="R40">
        <v>0</v>
      </c>
      <c r="S40">
        <v>0</v>
      </c>
      <c r="V40">
        <v>0</v>
      </c>
      <c r="W40">
        <v>1</v>
      </c>
      <c r="X40">
        <v>0</v>
      </c>
      <c r="Y40">
        <v>0</v>
      </c>
      <c r="Z40">
        <v>0</v>
      </c>
      <c r="AA40">
        <v>0</v>
      </c>
      <c r="AG40" t="s">
        <v>500</v>
      </c>
    </row>
    <row r="41" spans="1:33" hidden="1" x14ac:dyDescent="0.25">
      <c r="A41" s="21">
        <v>44229</v>
      </c>
      <c r="B41" s="21">
        <v>44099</v>
      </c>
      <c r="C41">
        <v>1</v>
      </c>
      <c r="D41" s="32">
        <v>238</v>
      </c>
      <c r="E41" s="11">
        <v>85550</v>
      </c>
      <c r="G41">
        <v>1</v>
      </c>
      <c r="H41">
        <v>0</v>
      </c>
      <c r="I41">
        <v>0</v>
      </c>
      <c r="J41">
        <v>0</v>
      </c>
      <c r="K41">
        <v>1</v>
      </c>
      <c r="L41">
        <v>0</v>
      </c>
      <c r="M41">
        <v>0</v>
      </c>
      <c r="N41">
        <v>0</v>
      </c>
      <c r="O41">
        <v>0</v>
      </c>
      <c r="P41">
        <v>0</v>
      </c>
      <c r="Q41">
        <v>0</v>
      </c>
      <c r="R41">
        <v>0</v>
      </c>
      <c r="S41">
        <v>0</v>
      </c>
      <c r="T41" t="s">
        <v>474</v>
      </c>
      <c r="U41">
        <v>1</v>
      </c>
      <c r="V41">
        <v>1</v>
      </c>
      <c r="W41">
        <v>0</v>
      </c>
      <c r="X41">
        <v>0</v>
      </c>
      <c r="Y41">
        <v>0</v>
      </c>
      <c r="Z41">
        <v>0</v>
      </c>
      <c r="AA41">
        <v>0</v>
      </c>
      <c r="AB41" t="s">
        <v>135</v>
      </c>
      <c r="AC41" t="s">
        <v>131</v>
      </c>
      <c r="AG41" t="s">
        <v>501</v>
      </c>
    </row>
    <row r="42" spans="1:33" x14ac:dyDescent="0.25">
      <c r="A42" s="21">
        <v>44229</v>
      </c>
      <c r="B42" s="21">
        <v>44097</v>
      </c>
      <c r="C42">
        <v>1</v>
      </c>
      <c r="D42" s="32">
        <v>1315</v>
      </c>
      <c r="E42" s="11">
        <v>252191</v>
      </c>
      <c r="G42">
        <v>1</v>
      </c>
      <c r="H42">
        <v>1</v>
      </c>
      <c r="I42">
        <v>1</v>
      </c>
      <c r="J42">
        <v>0</v>
      </c>
      <c r="K42">
        <v>1</v>
      </c>
      <c r="L42">
        <v>1</v>
      </c>
      <c r="M42">
        <v>0</v>
      </c>
      <c r="N42">
        <v>0</v>
      </c>
      <c r="O42">
        <v>0</v>
      </c>
      <c r="P42">
        <v>0</v>
      </c>
      <c r="Q42">
        <v>0</v>
      </c>
      <c r="R42">
        <v>0</v>
      </c>
      <c r="S42">
        <v>2</v>
      </c>
      <c r="T42" t="s">
        <v>502</v>
      </c>
      <c r="U42">
        <v>1</v>
      </c>
      <c r="V42">
        <v>1</v>
      </c>
      <c r="W42">
        <v>0</v>
      </c>
      <c r="X42">
        <v>0</v>
      </c>
      <c r="Y42">
        <v>0</v>
      </c>
      <c r="Z42">
        <v>0</v>
      </c>
      <c r="AA42">
        <v>0</v>
      </c>
      <c r="AB42" t="s">
        <v>87</v>
      </c>
      <c r="AC42" t="s">
        <v>131</v>
      </c>
      <c r="AG42" t="s">
        <v>503</v>
      </c>
    </row>
    <row r="43" spans="1:33" hidden="1" x14ac:dyDescent="0.25">
      <c r="A43" s="21">
        <v>44229</v>
      </c>
      <c r="B43" s="21">
        <v>44096</v>
      </c>
      <c r="C43">
        <v>3</v>
      </c>
      <c r="D43" s="32">
        <v>1545</v>
      </c>
      <c r="E43" s="11">
        <v>151776</v>
      </c>
      <c r="F43" s="11">
        <v>830320</v>
      </c>
      <c r="G43" s="11">
        <v>1</v>
      </c>
      <c r="H43" s="11">
        <v>0</v>
      </c>
      <c r="I43" s="11">
        <v>1</v>
      </c>
      <c r="J43" s="11">
        <v>1</v>
      </c>
      <c r="K43" s="11">
        <v>1</v>
      </c>
      <c r="L43" s="11">
        <v>1</v>
      </c>
      <c r="M43" s="11">
        <v>0</v>
      </c>
      <c r="N43" s="11">
        <v>0</v>
      </c>
      <c r="O43" s="11">
        <v>0</v>
      </c>
      <c r="P43" s="11">
        <v>0</v>
      </c>
      <c r="Q43" s="11">
        <v>0</v>
      </c>
      <c r="R43" s="11">
        <v>0</v>
      </c>
      <c r="S43" s="11">
        <v>1</v>
      </c>
      <c r="T43" t="s">
        <v>499</v>
      </c>
      <c r="U43" s="11">
        <v>1</v>
      </c>
      <c r="V43" s="11">
        <v>1</v>
      </c>
      <c r="W43" s="11">
        <v>0</v>
      </c>
      <c r="X43" s="11">
        <v>1</v>
      </c>
      <c r="Y43" s="11">
        <v>0</v>
      </c>
      <c r="Z43" s="11">
        <v>0</v>
      </c>
      <c r="AA43" s="11">
        <v>0</v>
      </c>
      <c r="AB43" t="s">
        <v>87</v>
      </c>
      <c r="AC43" t="s">
        <v>390</v>
      </c>
      <c r="AG43" t="s">
        <v>504</v>
      </c>
    </row>
    <row r="44" spans="1:33" hidden="1" x14ac:dyDescent="0.25">
      <c r="A44" s="21">
        <v>44229</v>
      </c>
      <c r="B44" s="21">
        <v>44095</v>
      </c>
      <c r="C44">
        <v>1</v>
      </c>
      <c r="D44" s="32">
        <v>107</v>
      </c>
      <c r="E44" s="11">
        <v>11631</v>
      </c>
      <c r="G44">
        <v>1</v>
      </c>
      <c r="H44">
        <v>0</v>
      </c>
      <c r="I44">
        <v>0</v>
      </c>
      <c r="J44">
        <v>0</v>
      </c>
      <c r="K44">
        <v>0</v>
      </c>
      <c r="L44">
        <v>0</v>
      </c>
      <c r="M44">
        <v>0</v>
      </c>
      <c r="N44">
        <v>0</v>
      </c>
      <c r="O44">
        <v>0</v>
      </c>
      <c r="P44">
        <v>0</v>
      </c>
      <c r="Q44">
        <v>1</v>
      </c>
      <c r="R44">
        <v>0</v>
      </c>
      <c r="S44">
        <v>0</v>
      </c>
      <c r="V44">
        <v>0</v>
      </c>
      <c r="W44">
        <v>1</v>
      </c>
      <c r="X44">
        <v>0</v>
      </c>
      <c r="Y44">
        <v>0</v>
      </c>
      <c r="Z44">
        <v>0</v>
      </c>
      <c r="AA44">
        <v>0</v>
      </c>
      <c r="AG44" t="s">
        <v>505</v>
      </c>
    </row>
    <row r="45" spans="1:33" x14ac:dyDescent="0.25">
      <c r="A45" s="21">
        <v>44229</v>
      </c>
      <c r="B45" s="21">
        <v>44094</v>
      </c>
      <c r="C45">
        <v>2</v>
      </c>
      <c r="D45" s="32">
        <v>151</v>
      </c>
      <c r="E45" s="11">
        <v>93113</v>
      </c>
      <c r="G45">
        <v>1</v>
      </c>
      <c r="H45">
        <v>1</v>
      </c>
      <c r="I45">
        <v>1</v>
      </c>
      <c r="J45">
        <v>0</v>
      </c>
      <c r="K45">
        <v>1</v>
      </c>
      <c r="L45">
        <v>1</v>
      </c>
      <c r="M45">
        <v>0</v>
      </c>
      <c r="N45">
        <v>0</v>
      </c>
      <c r="O45">
        <v>0</v>
      </c>
      <c r="P45">
        <v>0</v>
      </c>
      <c r="Q45">
        <v>0</v>
      </c>
      <c r="R45">
        <v>0</v>
      </c>
      <c r="S45">
        <v>2</v>
      </c>
      <c r="T45" t="s">
        <v>507</v>
      </c>
      <c r="U45">
        <v>1</v>
      </c>
      <c r="V45">
        <v>1</v>
      </c>
      <c r="W45">
        <v>0</v>
      </c>
      <c r="X45">
        <v>0</v>
      </c>
      <c r="Y45">
        <v>0</v>
      </c>
      <c r="Z45">
        <v>0</v>
      </c>
      <c r="AA45">
        <v>0</v>
      </c>
      <c r="AB45" t="s">
        <v>87</v>
      </c>
      <c r="AC45" t="s">
        <v>408</v>
      </c>
      <c r="AG45" t="s">
        <v>503</v>
      </c>
    </row>
    <row r="46" spans="1:33" hidden="1" x14ac:dyDescent="0.25">
      <c r="A46" s="21">
        <v>44229</v>
      </c>
      <c r="B46" s="21">
        <v>44094</v>
      </c>
      <c r="C46">
        <v>1</v>
      </c>
      <c r="D46" s="32">
        <v>184</v>
      </c>
      <c r="E46" s="11">
        <v>73925</v>
      </c>
      <c r="G46">
        <v>1</v>
      </c>
      <c r="H46">
        <v>0</v>
      </c>
      <c r="I46">
        <v>0</v>
      </c>
      <c r="J46">
        <v>0</v>
      </c>
      <c r="K46">
        <v>1</v>
      </c>
      <c r="L46">
        <v>1</v>
      </c>
      <c r="M46">
        <v>0</v>
      </c>
      <c r="N46">
        <v>0</v>
      </c>
      <c r="O46">
        <v>0</v>
      </c>
      <c r="P46">
        <v>0</v>
      </c>
      <c r="Q46">
        <v>0</v>
      </c>
      <c r="R46">
        <v>0</v>
      </c>
      <c r="S46">
        <v>0</v>
      </c>
      <c r="T46" t="s">
        <v>474</v>
      </c>
      <c r="U46">
        <v>1</v>
      </c>
      <c r="V46">
        <v>1</v>
      </c>
      <c r="W46">
        <v>0</v>
      </c>
      <c r="X46">
        <v>1</v>
      </c>
      <c r="Y46">
        <v>0</v>
      </c>
      <c r="Z46">
        <v>0</v>
      </c>
      <c r="AA46">
        <v>0</v>
      </c>
      <c r="AB46" t="s">
        <v>135</v>
      </c>
      <c r="AC46" t="s">
        <v>131</v>
      </c>
      <c r="AG46" t="s">
        <v>506</v>
      </c>
    </row>
    <row r="47" spans="1:33" x14ac:dyDescent="0.25">
      <c r="A47" s="21">
        <v>44229</v>
      </c>
      <c r="B47" s="21">
        <v>44093</v>
      </c>
      <c r="C47">
        <v>1</v>
      </c>
      <c r="D47" s="32">
        <v>202</v>
      </c>
      <c r="E47" s="11">
        <v>87337</v>
      </c>
      <c r="G47">
        <v>1</v>
      </c>
      <c r="H47">
        <v>1</v>
      </c>
      <c r="I47">
        <v>1</v>
      </c>
      <c r="J47">
        <v>0</v>
      </c>
      <c r="K47">
        <v>1</v>
      </c>
      <c r="L47">
        <v>1</v>
      </c>
      <c r="M47">
        <v>0</v>
      </c>
      <c r="N47">
        <v>0</v>
      </c>
      <c r="O47">
        <v>0</v>
      </c>
      <c r="P47">
        <v>0</v>
      </c>
      <c r="Q47">
        <v>0</v>
      </c>
      <c r="R47">
        <v>0</v>
      </c>
      <c r="S47">
        <v>2</v>
      </c>
      <c r="T47" t="s">
        <v>133</v>
      </c>
      <c r="U47">
        <v>1</v>
      </c>
      <c r="V47">
        <v>1</v>
      </c>
      <c r="W47">
        <v>0</v>
      </c>
      <c r="X47">
        <v>0</v>
      </c>
      <c r="Y47">
        <v>0</v>
      </c>
      <c r="Z47">
        <v>0</v>
      </c>
      <c r="AA47">
        <v>0</v>
      </c>
      <c r="AB47" t="s">
        <v>87</v>
      </c>
      <c r="AC47" t="s">
        <v>131</v>
      </c>
      <c r="AG47" t="s">
        <v>503</v>
      </c>
    </row>
    <row r="48" spans="1:33" hidden="1" x14ac:dyDescent="0.25">
      <c r="A48" s="21">
        <v>44229</v>
      </c>
      <c r="B48" s="21">
        <v>44092</v>
      </c>
      <c r="C48">
        <v>2</v>
      </c>
      <c r="D48" s="32">
        <v>237</v>
      </c>
      <c r="E48" s="11">
        <v>126245</v>
      </c>
      <c r="G48">
        <v>1</v>
      </c>
      <c r="H48">
        <v>0</v>
      </c>
      <c r="I48">
        <v>0</v>
      </c>
      <c r="J48">
        <v>0</v>
      </c>
      <c r="K48">
        <v>1</v>
      </c>
      <c r="L48">
        <v>1</v>
      </c>
      <c r="M48">
        <v>0</v>
      </c>
      <c r="N48">
        <v>0</v>
      </c>
      <c r="O48">
        <v>0</v>
      </c>
      <c r="P48">
        <v>0</v>
      </c>
      <c r="Q48">
        <v>0</v>
      </c>
      <c r="R48">
        <v>0</v>
      </c>
      <c r="S48">
        <v>0</v>
      </c>
      <c r="T48" t="s">
        <v>474</v>
      </c>
      <c r="U48">
        <v>1</v>
      </c>
      <c r="V48">
        <v>1</v>
      </c>
      <c r="W48">
        <v>0</v>
      </c>
      <c r="X48">
        <v>1</v>
      </c>
      <c r="Y48">
        <v>0</v>
      </c>
      <c r="Z48">
        <v>0</v>
      </c>
      <c r="AA48">
        <v>0</v>
      </c>
      <c r="AB48" t="s">
        <v>135</v>
      </c>
      <c r="AC48" t="s">
        <v>131</v>
      </c>
      <c r="AG48" t="s">
        <v>509</v>
      </c>
    </row>
    <row r="49" spans="1:33" hidden="1" x14ac:dyDescent="0.25">
      <c r="A49" s="21">
        <v>44229</v>
      </c>
      <c r="B49" s="21">
        <v>44092</v>
      </c>
      <c r="C49">
        <v>1</v>
      </c>
      <c r="D49" s="32">
        <v>168</v>
      </c>
      <c r="E49" s="11">
        <v>63376</v>
      </c>
      <c r="G49">
        <v>1</v>
      </c>
      <c r="H49">
        <v>0</v>
      </c>
      <c r="I49">
        <v>0</v>
      </c>
      <c r="J49">
        <v>0</v>
      </c>
      <c r="K49">
        <v>1</v>
      </c>
      <c r="L49">
        <v>0</v>
      </c>
      <c r="M49">
        <v>0</v>
      </c>
      <c r="N49">
        <v>0</v>
      </c>
      <c r="O49">
        <v>0</v>
      </c>
      <c r="P49">
        <v>0</v>
      </c>
      <c r="Q49">
        <v>0</v>
      </c>
      <c r="R49">
        <v>0</v>
      </c>
      <c r="S49">
        <v>0</v>
      </c>
      <c r="T49" t="s">
        <v>508</v>
      </c>
      <c r="U49">
        <v>1</v>
      </c>
      <c r="V49">
        <v>0</v>
      </c>
      <c r="W49">
        <v>0</v>
      </c>
      <c r="X49">
        <v>0</v>
      </c>
      <c r="Y49">
        <v>0</v>
      </c>
      <c r="Z49">
        <v>0</v>
      </c>
      <c r="AA49">
        <v>0</v>
      </c>
      <c r="AB49" t="s">
        <v>87</v>
      </c>
      <c r="AC49" t="s">
        <v>464</v>
      </c>
      <c r="AG49" t="s">
        <v>482</v>
      </c>
    </row>
    <row r="50" spans="1:33" hidden="1" x14ac:dyDescent="0.25">
      <c r="A50" s="21">
        <v>44229</v>
      </c>
      <c r="B50" s="21">
        <v>37562</v>
      </c>
      <c r="C50">
        <v>3</v>
      </c>
      <c r="D50" s="32">
        <v>227</v>
      </c>
      <c r="E50" s="11">
        <v>63217</v>
      </c>
      <c r="F50">
        <v>512490</v>
      </c>
      <c r="G50">
        <v>1</v>
      </c>
      <c r="H50">
        <v>0</v>
      </c>
      <c r="I50">
        <v>0</v>
      </c>
      <c r="J50">
        <v>0</v>
      </c>
      <c r="K50">
        <v>1</v>
      </c>
      <c r="L50">
        <v>1</v>
      </c>
      <c r="M50">
        <v>0</v>
      </c>
      <c r="N50">
        <v>0</v>
      </c>
      <c r="O50">
        <v>0</v>
      </c>
      <c r="P50">
        <v>0</v>
      </c>
      <c r="Q50">
        <v>0</v>
      </c>
      <c r="R50">
        <v>0</v>
      </c>
      <c r="S50">
        <v>2</v>
      </c>
      <c r="T50" t="s">
        <v>246</v>
      </c>
      <c r="U50">
        <v>1</v>
      </c>
      <c r="V50">
        <v>1</v>
      </c>
      <c r="W50">
        <v>0</v>
      </c>
      <c r="X50">
        <v>0</v>
      </c>
      <c r="Y50">
        <v>1</v>
      </c>
      <c r="Z50">
        <v>0</v>
      </c>
      <c r="AA50">
        <v>0</v>
      </c>
      <c r="AB50" t="s">
        <v>87</v>
      </c>
      <c r="AC50" t="s">
        <v>163</v>
      </c>
      <c r="AG50" t="s">
        <v>495</v>
      </c>
    </row>
    <row r="51" spans="1:33" hidden="1" x14ac:dyDescent="0.25">
      <c r="A51" s="21">
        <v>44229</v>
      </c>
      <c r="B51" s="21">
        <v>37516</v>
      </c>
      <c r="C51">
        <v>1</v>
      </c>
      <c r="D51" s="32">
        <v>857</v>
      </c>
      <c r="E51" s="11">
        <v>138538</v>
      </c>
      <c r="G51">
        <v>1</v>
      </c>
      <c r="H51">
        <v>0</v>
      </c>
      <c r="I51">
        <v>0</v>
      </c>
      <c r="J51">
        <v>0</v>
      </c>
      <c r="K51">
        <v>1</v>
      </c>
      <c r="L51">
        <v>0</v>
      </c>
      <c r="M51">
        <v>0</v>
      </c>
      <c r="N51">
        <v>0</v>
      </c>
      <c r="O51">
        <v>0</v>
      </c>
      <c r="P51">
        <v>0</v>
      </c>
      <c r="Q51">
        <v>0</v>
      </c>
      <c r="R51">
        <v>0</v>
      </c>
      <c r="S51">
        <v>0</v>
      </c>
      <c r="T51" t="s">
        <v>474</v>
      </c>
      <c r="U51">
        <v>1</v>
      </c>
      <c r="V51">
        <v>1</v>
      </c>
      <c r="W51">
        <v>0</v>
      </c>
      <c r="X51">
        <v>0</v>
      </c>
      <c r="Y51">
        <v>0</v>
      </c>
      <c r="Z51">
        <v>0</v>
      </c>
      <c r="AA51">
        <v>0</v>
      </c>
      <c r="AC51" t="s">
        <v>131</v>
      </c>
      <c r="AG51" t="s">
        <v>510</v>
      </c>
    </row>
    <row r="53" spans="1:33" x14ac:dyDescent="0.25">
      <c r="F53" s="11">
        <f>AVERAGE(F2:F44)</f>
        <v>1922117.4615384615</v>
      </c>
    </row>
    <row r="55" spans="1:33" x14ac:dyDescent="0.25">
      <c r="AC55" t="s">
        <v>511</v>
      </c>
    </row>
    <row r="56" spans="1:33" x14ac:dyDescent="0.25">
      <c r="AC56" t="s">
        <v>512</v>
      </c>
    </row>
    <row r="57" spans="1:33" x14ac:dyDescent="0.25">
      <c r="AC57" t="s">
        <v>513</v>
      </c>
    </row>
  </sheetData>
  <autoFilter ref="A1:AG51" xr:uid="{815F2E07-89BD-459F-91E4-F4A475121C1D}">
    <filterColumn colId="7">
      <filters>
        <filter val="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81DE2-D8C6-4D7D-9779-EA89FC005E90}">
  <dimension ref="A1:AI58"/>
  <sheetViews>
    <sheetView topLeftCell="F1" zoomScale="60" zoomScaleNormal="60" workbookViewId="0">
      <selection activeCell="Y63" sqref="Y63"/>
    </sheetView>
  </sheetViews>
  <sheetFormatPr baseColWidth="10" defaultRowHeight="12.5" x14ac:dyDescent="0.25"/>
  <cols>
    <col min="1" max="1" width="16.81640625" customWidth="1"/>
    <col min="2" max="2" width="14.26953125" customWidth="1"/>
    <col min="3" max="3" width="20.6328125" customWidth="1"/>
    <col min="4" max="4" width="21.1796875" customWidth="1"/>
    <col min="5" max="5" width="21.6328125" customWidth="1"/>
    <col min="6" max="6" width="21.1796875" customWidth="1"/>
    <col min="7" max="7" width="19" customWidth="1"/>
    <col min="8" max="33" width="20.6328125" customWidth="1"/>
    <col min="34" max="34" width="34.08984375" customWidth="1"/>
    <col min="35" max="36" width="20.6328125" customWidth="1"/>
  </cols>
  <sheetData>
    <row r="1" spans="1:35" ht="13" x14ac:dyDescent="0.3">
      <c r="A1" s="16" t="s">
        <v>0</v>
      </c>
      <c r="B1" s="16" t="s">
        <v>1</v>
      </c>
      <c r="C1" s="36" t="s">
        <v>14</v>
      </c>
      <c r="D1" s="36" t="s">
        <v>2</v>
      </c>
      <c r="E1" s="52" t="s">
        <v>871</v>
      </c>
      <c r="F1" s="52" t="s">
        <v>872</v>
      </c>
      <c r="G1" s="36" t="s">
        <v>3</v>
      </c>
      <c r="H1" s="36" t="s">
        <v>4</v>
      </c>
      <c r="I1" s="36" t="s">
        <v>5</v>
      </c>
      <c r="J1" s="36" t="s">
        <v>18</v>
      </c>
      <c r="K1" s="36" t="s">
        <v>15</v>
      </c>
      <c r="L1" s="36" t="s">
        <v>6</v>
      </c>
      <c r="M1" s="36" t="s">
        <v>7</v>
      </c>
      <c r="N1" s="36" t="s">
        <v>8</v>
      </c>
      <c r="O1" s="36" t="s">
        <v>9</v>
      </c>
      <c r="P1" s="36" t="s">
        <v>10</v>
      </c>
      <c r="Q1" s="36" t="s">
        <v>11</v>
      </c>
      <c r="R1" s="36" t="s">
        <v>19</v>
      </c>
      <c r="S1" s="36" t="s">
        <v>20</v>
      </c>
      <c r="T1" s="36" t="s">
        <v>12</v>
      </c>
      <c r="U1" s="36" t="s">
        <v>16</v>
      </c>
      <c r="V1" s="36" t="s">
        <v>17</v>
      </c>
      <c r="W1" s="36" t="s">
        <v>21</v>
      </c>
      <c r="X1" s="36" t="s">
        <v>22</v>
      </c>
      <c r="Y1" s="36" t="s">
        <v>23</v>
      </c>
      <c r="Z1" s="36" t="s">
        <v>24</v>
      </c>
      <c r="AA1" s="36" t="s">
        <v>25</v>
      </c>
      <c r="AB1" s="36" t="s">
        <v>26</v>
      </c>
      <c r="AC1" s="36" t="s">
        <v>27</v>
      </c>
      <c r="AD1" s="36" t="s">
        <v>68</v>
      </c>
      <c r="AE1" s="36" t="s">
        <v>465</v>
      </c>
      <c r="AF1" s="36" t="s">
        <v>120</v>
      </c>
      <c r="AG1" s="36" t="s">
        <v>121</v>
      </c>
      <c r="AH1" s="36" t="s">
        <v>69</v>
      </c>
      <c r="AI1" s="36" t="s">
        <v>13</v>
      </c>
    </row>
    <row r="2" spans="1:35" x14ac:dyDescent="0.25">
      <c r="A2" s="21">
        <v>44230</v>
      </c>
      <c r="B2" s="21">
        <v>44196</v>
      </c>
      <c r="C2">
        <v>2</v>
      </c>
      <c r="D2" s="11">
        <v>43637</v>
      </c>
      <c r="E2" s="55">
        <f>D2/$AF$3</f>
        <v>1.3801208808657364</v>
      </c>
      <c r="F2" s="55">
        <f>G2/$AG$3</f>
        <v>1.4762817248425295</v>
      </c>
      <c r="G2" s="11">
        <v>10679761</v>
      </c>
      <c r="I2">
        <v>0</v>
      </c>
      <c r="J2">
        <v>0</v>
      </c>
      <c r="K2">
        <v>0</v>
      </c>
      <c r="L2">
        <v>0</v>
      </c>
      <c r="M2">
        <v>0</v>
      </c>
      <c r="N2">
        <v>0</v>
      </c>
      <c r="O2">
        <v>0</v>
      </c>
      <c r="P2">
        <v>0</v>
      </c>
      <c r="Q2">
        <v>0</v>
      </c>
      <c r="R2">
        <v>0</v>
      </c>
      <c r="S2">
        <v>0</v>
      </c>
      <c r="T2">
        <v>0</v>
      </c>
      <c r="U2">
        <v>0</v>
      </c>
      <c r="X2">
        <v>1</v>
      </c>
      <c r="Y2">
        <v>0</v>
      </c>
      <c r="Z2">
        <v>0</v>
      </c>
      <c r="AA2">
        <v>0</v>
      </c>
      <c r="AB2">
        <v>0</v>
      </c>
      <c r="AC2">
        <v>0</v>
      </c>
      <c r="AI2" t="s">
        <v>515</v>
      </c>
    </row>
    <row r="3" spans="1:35" x14ac:dyDescent="0.25">
      <c r="A3" s="21">
        <v>44230</v>
      </c>
      <c r="B3" s="21">
        <v>44196</v>
      </c>
      <c r="C3">
        <v>2</v>
      </c>
      <c r="D3" s="11">
        <v>62220</v>
      </c>
      <c r="E3" s="55">
        <f t="shared" ref="E3:E51" si="0">D3/$AF$3</f>
        <v>1.9678511631749689</v>
      </c>
      <c r="F3" s="55">
        <f t="shared" ref="F3:F51" si="1">G3/$AG$3</f>
        <v>1.0429525164565425</v>
      </c>
      <c r="G3" s="11">
        <v>7544958</v>
      </c>
      <c r="I3">
        <v>0</v>
      </c>
      <c r="J3">
        <v>0</v>
      </c>
      <c r="K3">
        <v>0</v>
      </c>
      <c r="L3">
        <v>0</v>
      </c>
      <c r="M3">
        <v>0</v>
      </c>
      <c r="N3">
        <v>0</v>
      </c>
      <c r="O3">
        <v>0</v>
      </c>
      <c r="P3">
        <v>0</v>
      </c>
      <c r="Q3">
        <v>0</v>
      </c>
      <c r="R3">
        <v>0</v>
      </c>
      <c r="S3">
        <v>1</v>
      </c>
      <c r="T3">
        <v>0</v>
      </c>
      <c r="U3">
        <v>0</v>
      </c>
      <c r="X3">
        <v>1</v>
      </c>
      <c r="Y3">
        <v>1</v>
      </c>
      <c r="Z3">
        <v>1</v>
      </c>
      <c r="AA3">
        <v>0</v>
      </c>
      <c r="AB3">
        <v>0</v>
      </c>
      <c r="AC3">
        <v>0</v>
      </c>
      <c r="AF3" s="19">
        <f>AVERAGE(D3:D52)</f>
        <v>31618.244897959183</v>
      </c>
      <c r="AG3" s="19">
        <f>AVERAGE(G3:G52)</f>
        <v>7234229.6326530613</v>
      </c>
      <c r="AH3" s="30">
        <f>(AF3+AG3)/214000000</f>
        <v>3.3952560175472053E-2</v>
      </c>
      <c r="AI3" t="s">
        <v>514</v>
      </c>
    </row>
    <row r="4" spans="1:35" x14ac:dyDescent="0.25">
      <c r="A4" s="21">
        <v>44230</v>
      </c>
      <c r="B4" s="21">
        <v>44196</v>
      </c>
      <c r="C4">
        <v>2</v>
      </c>
      <c r="D4" s="11">
        <v>17366</v>
      </c>
      <c r="E4" s="55">
        <f t="shared" si="0"/>
        <v>0.54923984731109787</v>
      </c>
      <c r="F4" s="55">
        <f t="shared" si="1"/>
        <v>0.80152349240170706</v>
      </c>
      <c r="G4" s="11">
        <v>5798405</v>
      </c>
      <c r="I4">
        <v>0</v>
      </c>
      <c r="J4">
        <v>0</v>
      </c>
      <c r="K4">
        <v>0</v>
      </c>
      <c r="L4">
        <v>0</v>
      </c>
      <c r="M4">
        <v>0</v>
      </c>
      <c r="N4">
        <v>0</v>
      </c>
      <c r="O4">
        <v>0</v>
      </c>
      <c r="P4">
        <v>0</v>
      </c>
      <c r="Q4">
        <v>0</v>
      </c>
      <c r="R4">
        <v>0</v>
      </c>
      <c r="S4">
        <v>1</v>
      </c>
      <c r="T4">
        <v>0</v>
      </c>
      <c r="U4">
        <v>0</v>
      </c>
      <c r="X4">
        <v>0</v>
      </c>
      <c r="Y4">
        <v>1</v>
      </c>
      <c r="Z4">
        <v>1</v>
      </c>
      <c r="AA4">
        <v>0</v>
      </c>
      <c r="AB4">
        <v>0</v>
      </c>
      <c r="AC4">
        <v>0</v>
      </c>
      <c r="AF4" s="31"/>
      <c r="AG4" s="31"/>
      <c r="AH4" s="20">
        <f>(AF3+AG3)/214000000</f>
        <v>3.3952560175472053E-2</v>
      </c>
      <c r="AI4" t="s">
        <v>514</v>
      </c>
    </row>
    <row r="5" spans="1:35" x14ac:dyDescent="0.25">
      <c r="A5" s="21">
        <v>44230</v>
      </c>
      <c r="B5" s="21">
        <v>44195</v>
      </c>
      <c r="C5">
        <v>1</v>
      </c>
      <c r="D5" s="11">
        <v>51837</v>
      </c>
      <c r="E5" s="55">
        <f t="shared" si="0"/>
        <v>1.6394648142960602</v>
      </c>
      <c r="F5" s="55">
        <f t="shared" si="1"/>
        <v>1.5639688777546719</v>
      </c>
      <c r="G5" s="11">
        <v>11314110</v>
      </c>
      <c r="I5">
        <v>0</v>
      </c>
      <c r="J5">
        <v>0</v>
      </c>
      <c r="K5">
        <v>0</v>
      </c>
      <c r="L5">
        <v>0</v>
      </c>
      <c r="M5">
        <v>0</v>
      </c>
      <c r="N5">
        <v>0</v>
      </c>
      <c r="O5">
        <v>0</v>
      </c>
      <c r="P5">
        <v>0</v>
      </c>
      <c r="Q5">
        <v>0</v>
      </c>
      <c r="R5">
        <v>0</v>
      </c>
      <c r="S5">
        <v>0</v>
      </c>
      <c r="T5">
        <v>0</v>
      </c>
      <c r="U5">
        <v>0</v>
      </c>
      <c r="X5">
        <v>0</v>
      </c>
      <c r="Y5">
        <v>1</v>
      </c>
      <c r="Z5">
        <v>0</v>
      </c>
      <c r="AA5">
        <v>0</v>
      </c>
      <c r="AB5">
        <v>0</v>
      </c>
      <c r="AC5">
        <v>0</v>
      </c>
      <c r="AH5" t="s">
        <v>855</v>
      </c>
      <c r="AI5" t="s">
        <v>515</v>
      </c>
    </row>
    <row r="6" spans="1:35" x14ac:dyDescent="0.25">
      <c r="A6" s="21">
        <v>44230</v>
      </c>
      <c r="B6" s="21">
        <v>44194</v>
      </c>
      <c r="C6">
        <v>1</v>
      </c>
      <c r="D6" s="11">
        <v>16746</v>
      </c>
      <c r="E6" s="55">
        <f t="shared" si="0"/>
        <v>0.52963091575904897</v>
      </c>
      <c r="F6" s="55">
        <f t="shared" si="1"/>
        <v>0.64217328394319639</v>
      </c>
      <c r="G6" s="11">
        <v>4645629</v>
      </c>
      <c r="I6">
        <v>0</v>
      </c>
      <c r="J6">
        <v>0</v>
      </c>
      <c r="K6">
        <v>0</v>
      </c>
      <c r="L6">
        <v>0</v>
      </c>
      <c r="M6">
        <v>0</v>
      </c>
      <c r="N6">
        <v>0</v>
      </c>
      <c r="O6">
        <v>0</v>
      </c>
      <c r="P6">
        <v>0</v>
      </c>
      <c r="Q6">
        <v>0</v>
      </c>
      <c r="R6">
        <v>0</v>
      </c>
      <c r="S6">
        <v>1</v>
      </c>
      <c r="T6">
        <v>0</v>
      </c>
      <c r="U6">
        <v>0</v>
      </c>
      <c r="X6">
        <v>0</v>
      </c>
      <c r="Y6">
        <v>1</v>
      </c>
      <c r="Z6">
        <v>0</v>
      </c>
      <c r="AA6">
        <v>0</v>
      </c>
      <c r="AB6">
        <v>1</v>
      </c>
      <c r="AC6">
        <v>0</v>
      </c>
      <c r="AI6" t="s">
        <v>516</v>
      </c>
    </row>
    <row r="7" spans="1:35" x14ac:dyDescent="0.25">
      <c r="A7" s="21">
        <v>44230</v>
      </c>
      <c r="B7" s="21">
        <v>44190</v>
      </c>
      <c r="C7">
        <v>2</v>
      </c>
      <c r="D7" s="11">
        <v>73709</v>
      </c>
      <c r="E7" s="55">
        <f t="shared" si="0"/>
        <v>2.3312173157580163</v>
      </c>
      <c r="F7" s="55">
        <f t="shared" si="1"/>
        <v>1.3560671278279939</v>
      </c>
      <c r="G7" s="11">
        <v>9810101</v>
      </c>
      <c r="I7">
        <v>0</v>
      </c>
      <c r="J7">
        <v>0</v>
      </c>
      <c r="K7">
        <v>0</v>
      </c>
      <c r="L7">
        <v>0</v>
      </c>
      <c r="M7">
        <v>0</v>
      </c>
      <c r="N7">
        <v>0</v>
      </c>
      <c r="O7">
        <v>0</v>
      </c>
      <c r="P7">
        <v>0</v>
      </c>
      <c r="Q7">
        <v>0</v>
      </c>
      <c r="R7">
        <v>0</v>
      </c>
      <c r="S7">
        <v>1</v>
      </c>
      <c r="T7">
        <v>1</v>
      </c>
      <c r="U7">
        <v>0</v>
      </c>
      <c r="X7">
        <v>0</v>
      </c>
      <c r="Y7">
        <v>1</v>
      </c>
      <c r="Z7">
        <v>0</v>
      </c>
      <c r="AA7">
        <v>0</v>
      </c>
      <c r="AB7">
        <v>0</v>
      </c>
      <c r="AC7">
        <v>0</v>
      </c>
      <c r="AI7" t="s">
        <v>517</v>
      </c>
    </row>
    <row r="8" spans="1:35" x14ac:dyDescent="0.25">
      <c r="A8" s="21">
        <v>44230</v>
      </c>
      <c r="B8" s="21">
        <v>44190</v>
      </c>
      <c r="C8">
        <v>1</v>
      </c>
      <c r="D8" s="11">
        <v>38617</v>
      </c>
      <c r="E8" s="55">
        <f t="shared" si="0"/>
        <v>1.2213517899120503</v>
      </c>
      <c r="F8" s="55">
        <f t="shared" si="1"/>
        <v>1.2553979429969175</v>
      </c>
      <c r="G8" s="11">
        <v>9081837</v>
      </c>
      <c r="I8">
        <v>0</v>
      </c>
      <c r="J8">
        <v>0</v>
      </c>
      <c r="K8">
        <v>0</v>
      </c>
      <c r="L8">
        <v>0</v>
      </c>
      <c r="M8">
        <v>0</v>
      </c>
      <c r="N8">
        <v>0</v>
      </c>
      <c r="O8">
        <v>0</v>
      </c>
      <c r="P8">
        <v>0</v>
      </c>
      <c r="Q8">
        <v>0</v>
      </c>
      <c r="R8">
        <v>0</v>
      </c>
      <c r="S8">
        <v>0</v>
      </c>
      <c r="T8">
        <v>0</v>
      </c>
      <c r="U8">
        <v>0</v>
      </c>
      <c r="X8">
        <v>1</v>
      </c>
      <c r="Y8">
        <v>0</v>
      </c>
      <c r="Z8">
        <v>0</v>
      </c>
      <c r="AA8">
        <v>0</v>
      </c>
      <c r="AB8">
        <v>0</v>
      </c>
      <c r="AC8">
        <v>0</v>
      </c>
      <c r="AI8" t="s">
        <v>518</v>
      </c>
    </row>
    <row r="9" spans="1:35" x14ac:dyDescent="0.25">
      <c r="A9" s="21">
        <v>44230</v>
      </c>
      <c r="B9" s="21">
        <v>44188</v>
      </c>
      <c r="C9">
        <v>2</v>
      </c>
      <c r="D9" s="11">
        <v>46070</v>
      </c>
      <c r="E9" s="55">
        <f t="shared" si="0"/>
        <v>1.4570701235530508</v>
      </c>
      <c r="F9" s="55">
        <f t="shared" si="1"/>
        <v>1.4345924206160343</v>
      </c>
      <c r="G9" s="11">
        <v>10378171</v>
      </c>
      <c r="I9">
        <v>0</v>
      </c>
      <c r="J9">
        <v>0</v>
      </c>
      <c r="K9">
        <v>0</v>
      </c>
      <c r="L9">
        <v>0</v>
      </c>
      <c r="M9">
        <v>0</v>
      </c>
      <c r="N9">
        <v>0</v>
      </c>
      <c r="O9">
        <v>0</v>
      </c>
      <c r="P9">
        <v>0</v>
      </c>
      <c r="Q9">
        <v>0</v>
      </c>
      <c r="R9">
        <v>0</v>
      </c>
      <c r="S9">
        <v>0</v>
      </c>
      <c r="T9">
        <v>0</v>
      </c>
      <c r="U9">
        <v>0</v>
      </c>
      <c r="X9">
        <v>1</v>
      </c>
      <c r="Y9">
        <v>0</v>
      </c>
      <c r="Z9">
        <v>1</v>
      </c>
      <c r="AA9">
        <v>0</v>
      </c>
      <c r="AB9">
        <v>0</v>
      </c>
      <c r="AC9">
        <v>0</v>
      </c>
      <c r="AI9" t="s">
        <v>519</v>
      </c>
    </row>
    <row r="10" spans="1:35" x14ac:dyDescent="0.25">
      <c r="A10" s="21">
        <v>44230</v>
      </c>
      <c r="B10" s="21">
        <v>44187</v>
      </c>
      <c r="C10">
        <v>2</v>
      </c>
      <c r="D10" s="11">
        <v>53354</v>
      </c>
      <c r="E10" s="55">
        <f t="shared" si="0"/>
        <v>1.6874434419806699</v>
      </c>
      <c r="F10" s="55">
        <f t="shared" si="1"/>
        <v>1.774794781471619</v>
      </c>
      <c r="G10" s="11">
        <v>12839273</v>
      </c>
      <c r="I10">
        <v>0</v>
      </c>
      <c r="J10">
        <v>0</v>
      </c>
      <c r="K10">
        <v>0</v>
      </c>
      <c r="L10">
        <v>0</v>
      </c>
      <c r="M10">
        <v>0</v>
      </c>
      <c r="N10">
        <v>0</v>
      </c>
      <c r="O10">
        <v>0</v>
      </c>
      <c r="P10">
        <v>0</v>
      </c>
      <c r="Q10">
        <v>0</v>
      </c>
      <c r="R10">
        <v>0</v>
      </c>
      <c r="S10">
        <v>1</v>
      </c>
      <c r="T10">
        <v>1</v>
      </c>
      <c r="U10">
        <v>0</v>
      </c>
      <c r="X10">
        <v>0</v>
      </c>
      <c r="Y10">
        <v>1</v>
      </c>
      <c r="Z10">
        <v>0</v>
      </c>
      <c r="AA10">
        <v>0</v>
      </c>
      <c r="AB10">
        <v>0</v>
      </c>
      <c r="AC10">
        <v>0</v>
      </c>
      <c r="AI10" t="s">
        <v>520</v>
      </c>
    </row>
    <row r="11" spans="1:35" x14ac:dyDescent="0.25">
      <c r="A11" s="21">
        <v>44230</v>
      </c>
      <c r="B11" s="21">
        <v>44186</v>
      </c>
      <c r="C11">
        <v>2</v>
      </c>
      <c r="D11" s="11">
        <v>58358</v>
      </c>
      <c r="E11" s="55">
        <f t="shared" si="0"/>
        <v>1.8457064959910774</v>
      </c>
      <c r="F11" s="55">
        <f t="shared" si="1"/>
        <v>1.7023773954329797</v>
      </c>
      <c r="G11" s="11">
        <v>12315389</v>
      </c>
      <c r="I11">
        <v>0</v>
      </c>
      <c r="J11">
        <v>0</v>
      </c>
      <c r="K11">
        <v>0</v>
      </c>
      <c r="L11">
        <v>0</v>
      </c>
      <c r="M11">
        <v>0</v>
      </c>
      <c r="N11">
        <v>0</v>
      </c>
      <c r="O11">
        <v>0</v>
      </c>
      <c r="P11">
        <v>0</v>
      </c>
      <c r="Q11">
        <v>0</v>
      </c>
      <c r="R11">
        <v>0</v>
      </c>
      <c r="S11">
        <v>0</v>
      </c>
      <c r="T11">
        <v>0</v>
      </c>
      <c r="U11">
        <v>0</v>
      </c>
      <c r="X11">
        <v>1</v>
      </c>
      <c r="Y11">
        <v>0</v>
      </c>
      <c r="Z11">
        <v>0</v>
      </c>
      <c r="AA11">
        <v>0</v>
      </c>
      <c r="AB11">
        <v>0</v>
      </c>
      <c r="AC11">
        <v>0</v>
      </c>
      <c r="AI11" t="s">
        <v>521</v>
      </c>
    </row>
    <row r="12" spans="1:35" x14ac:dyDescent="0.25">
      <c r="A12" s="21">
        <v>44230</v>
      </c>
      <c r="B12" s="21">
        <v>44181</v>
      </c>
      <c r="C12">
        <v>2</v>
      </c>
      <c r="D12" s="11">
        <v>85291</v>
      </c>
      <c r="E12" s="55">
        <f t="shared" si="0"/>
        <v>2.697524808073871</v>
      </c>
      <c r="F12" s="55">
        <f t="shared" si="1"/>
        <v>1.3171348552431228</v>
      </c>
      <c r="G12" s="11">
        <v>9528456</v>
      </c>
      <c r="I12">
        <v>0</v>
      </c>
      <c r="J12">
        <v>0</v>
      </c>
      <c r="K12">
        <v>0</v>
      </c>
      <c r="L12">
        <v>0</v>
      </c>
      <c r="M12">
        <v>0</v>
      </c>
      <c r="N12">
        <v>0</v>
      </c>
      <c r="O12">
        <v>0</v>
      </c>
      <c r="P12">
        <v>0</v>
      </c>
      <c r="Q12">
        <v>0</v>
      </c>
      <c r="R12">
        <v>0</v>
      </c>
      <c r="S12">
        <v>1</v>
      </c>
      <c r="T12">
        <v>1</v>
      </c>
      <c r="U12">
        <v>0</v>
      </c>
      <c r="X12">
        <v>0</v>
      </c>
      <c r="Y12">
        <v>1</v>
      </c>
      <c r="Z12">
        <v>0</v>
      </c>
      <c r="AA12">
        <v>0</v>
      </c>
      <c r="AB12">
        <v>0</v>
      </c>
      <c r="AC12">
        <v>0</v>
      </c>
      <c r="AI12" t="s">
        <v>522</v>
      </c>
    </row>
    <row r="13" spans="1:35" x14ac:dyDescent="0.25">
      <c r="A13" s="21">
        <v>44230</v>
      </c>
      <c r="B13" s="21">
        <v>44179</v>
      </c>
      <c r="C13">
        <v>2</v>
      </c>
      <c r="D13" s="11">
        <v>52119</v>
      </c>
      <c r="E13" s="55">
        <f t="shared" si="0"/>
        <v>1.6483837154213468</v>
      </c>
      <c r="F13" s="55">
        <f t="shared" si="1"/>
        <v>1.4558528737409644</v>
      </c>
      <c r="G13" s="11">
        <v>10531974</v>
      </c>
      <c r="I13">
        <v>0</v>
      </c>
      <c r="J13">
        <v>0</v>
      </c>
      <c r="K13">
        <v>0</v>
      </c>
      <c r="L13">
        <v>0</v>
      </c>
      <c r="M13">
        <v>0</v>
      </c>
      <c r="N13">
        <v>0</v>
      </c>
      <c r="O13">
        <v>0</v>
      </c>
      <c r="P13">
        <v>0</v>
      </c>
      <c r="Q13">
        <v>0</v>
      </c>
      <c r="R13">
        <v>0</v>
      </c>
      <c r="S13">
        <v>1</v>
      </c>
      <c r="T13">
        <v>1</v>
      </c>
      <c r="U13">
        <v>0</v>
      </c>
      <c r="X13">
        <v>0</v>
      </c>
      <c r="Y13">
        <v>1</v>
      </c>
      <c r="Z13">
        <v>0</v>
      </c>
      <c r="AA13">
        <v>0</v>
      </c>
      <c r="AB13">
        <v>0</v>
      </c>
      <c r="AC13">
        <v>0</v>
      </c>
      <c r="AI13" t="s">
        <v>523</v>
      </c>
    </row>
    <row r="14" spans="1:35" x14ac:dyDescent="0.25">
      <c r="A14" s="21">
        <v>44230</v>
      </c>
      <c r="B14" s="21">
        <v>44177</v>
      </c>
      <c r="C14">
        <v>2</v>
      </c>
      <c r="D14" s="11">
        <v>40010</v>
      </c>
      <c r="E14" s="55">
        <f t="shared" si="0"/>
        <v>1.2654086312862505</v>
      </c>
      <c r="F14" s="55">
        <f t="shared" si="1"/>
        <v>1.1146722470078276</v>
      </c>
      <c r="G14" s="11">
        <v>8063795</v>
      </c>
      <c r="I14">
        <v>0</v>
      </c>
      <c r="J14">
        <v>0</v>
      </c>
      <c r="K14">
        <v>0</v>
      </c>
      <c r="L14">
        <v>0</v>
      </c>
      <c r="M14">
        <v>0</v>
      </c>
      <c r="N14">
        <v>0</v>
      </c>
      <c r="O14">
        <v>0</v>
      </c>
      <c r="P14">
        <v>0</v>
      </c>
      <c r="Q14">
        <v>0</v>
      </c>
      <c r="R14">
        <v>0</v>
      </c>
      <c r="S14">
        <v>0</v>
      </c>
      <c r="T14">
        <v>0</v>
      </c>
      <c r="U14">
        <v>0</v>
      </c>
      <c r="X14">
        <v>1</v>
      </c>
      <c r="Y14">
        <v>0</v>
      </c>
      <c r="Z14">
        <v>0</v>
      </c>
      <c r="AA14">
        <v>0</v>
      </c>
      <c r="AB14">
        <v>0</v>
      </c>
      <c r="AC14">
        <v>0</v>
      </c>
      <c r="AI14" t="s">
        <v>524</v>
      </c>
    </row>
    <row r="15" spans="1:35" x14ac:dyDescent="0.25">
      <c r="A15" s="21">
        <v>44230</v>
      </c>
      <c r="B15" s="21">
        <v>44177</v>
      </c>
      <c r="C15">
        <v>2</v>
      </c>
      <c r="D15" s="11">
        <v>16077</v>
      </c>
      <c r="E15" s="55">
        <f t="shared" si="0"/>
        <v>0.50847224606820918</v>
      </c>
      <c r="F15" s="55">
        <f t="shared" si="1"/>
        <v>0.76671176913772732</v>
      </c>
      <c r="G15" s="11">
        <v>5546569</v>
      </c>
      <c r="I15">
        <v>1</v>
      </c>
      <c r="J15">
        <v>0</v>
      </c>
      <c r="K15">
        <v>0</v>
      </c>
      <c r="L15">
        <v>0</v>
      </c>
      <c r="M15">
        <v>0</v>
      </c>
      <c r="N15">
        <v>0</v>
      </c>
      <c r="O15">
        <v>0</v>
      </c>
      <c r="P15">
        <v>0</v>
      </c>
      <c r="Q15">
        <v>0</v>
      </c>
      <c r="R15">
        <v>0</v>
      </c>
      <c r="S15">
        <v>1</v>
      </c>
      <c r="T15">
        <v>1</v>
      </c>
      <c r="U15">
        <v>0</v>
      </c>
      <c r="X15">
        <v>1</v>
      </c>
      <c r="Y15">
        <v>1</v>
      </c>
      <c r="Z15">
        <v>0</v>
      </c>
      <c r="AA15">
        <v>0</v>
      </c>
      <c r="AB15">
        <v>0</v>
      </c>
      <c r="AC15">
        <v>0</v>
      </c>
      <c r="AI15" t="s">
        <v>525</v>
      </c>
    </row>
    <row r="16" spans="1:35" x14ac:dyDescent="0.25">
      <c r="A16" s="21">
        <v>44230</v>
      </c>
      <c r="B16" s="21">
        <v>44176</v>
      </c>
      <c r="C16">
        <v>2</v>
      </c>
      <c r="D16" s="11">
        <v>34761</v>
      </c>
      <c r="E16" s="55">
        <f t="shared" si="0"/>
        <v>1.0993968865818884</v>
      </c>
      <c r="F16" s="55">
        <f t="shared" si="1"/>
        <v>1.3089218176403601</v>
      </c>
      <c r="G16" s="11">
        <v>9469041</v>
      </c>
      <c r="I16">
        <v>1</v>
      </c>
      <c r="J16">
        <v>0</v>
      </c>
      <c r="K16">
        <v>0</v>
      </c>
      <c r="L16">
        <v>0</v>
      </c>
      <c r="M16">
        <v>1</v>
      </c>
      <c r="N16">
        <v>0</v>
      </c>
      <c r="O16">
        <v>0</v>
      </c>
      <c r="P16">
        <v>0</v>
      </c>
      <c r="Q16">
        <v>0</v>
      </c>
      <c r="R16">
        <v>0</v>
      </c>
      <c r="S16">
        <v>0</v>
      </c>
      <c r="T16">
        <v>0</v>
      </c>
      <c r="U16">
        <v>0</v>
      </c>
      <c r="V16" t="s">
        <v>526</v>
      </c>
      <c r="W16">
        <v>1</v>
      </c>
      <c r="X16">
        <v>1</v>
      </c>
      <c r="Y16">
        <v>0</v>
      </c>
      <c r="Z16">
        <v>0</v>
      </c>
      <c r="AA16">
        <v>0</v>
      </c>
      <c r="AB16">
        <v>0</v>
      </c>
      <c r="AC16">
        <v>0</v>
      </c>
      <c r="AD16" t="s">
        <v>87</v>
      </c>
      <c r="AE16" t="s">
        <v>131</v>
      </c>
      <c r="AI16" t="s">
        <v>527</v>
      </c>
    </row>
    <row r="17" spans="1:35" x14ac:dyDescent="0.25">
      <c r="A17" s="21">
        <v>44230</v>
      </c>
      <c r="B17" s="21">
        <v>44176</v>
      </c>
      <c r="C17">
        <v>2</v>
      </c>
      <c r="D17" s="11">
        <v>24529</v>
      </c>
      <c r="E17" s="55">
        <f t="shared" si="0"/>
        <v>0.77578626135517215</v>
      </c>
      <c r="F17" s="55">
        <f t="shared" si="1"/>
        <v>1.0452728740968686</v>
      </c>
      <c r="G17" s="11">
        <v>7561744</v>
      </c>
      <c r="I17">
        <v>0</v>
      </c>
      <c r="J17">
        <v>0</v>
      </c>
      <c r="K17">
        <v>0</v>
      </c>
      <c r="L17">
        <v>0</v>
      </c>
      <c r="M17">
        <v>0</v>
      </c>
      <c r="N17">
        <v>0</v>
      </c>
      <c r="O17">
        <v>0</v>
      </c>
      <c r="P17">
        <v>0</v>
      </c>
      <c r="Q17">
        <v>0</v>
      </c>
      <c r="R17">
        <v>0</v>
      </c>
      <c r="S17">
        <v>0</v>
      </c>
      <c r="T17">
        <v>0</v>
      </c>
      <c r="U17">
        <v>0</v>
      </c>
      <c r="X17">
        <v>1</v>
      </c>
      <c r="Y17">
        <v>0</v>
      </c>
      <c r="Z17">
        <v>0</v>
      </c>
      <c r="AA17">
        <v>0</v>
      </c>
      <c r="AB17">
        <v>0</v>
      </c>
      <c r="AC17">
        <v>0</v>
      </c>
      <c r="AI17" t="s">
        <v>528</v>
      </c>
    </row>
    <row r="18" spans="1:35" x14ac:dyDescent="0.25">
      <c r="A18" s="21">
        <v>44230</v>
      </c>
      <c r="B18" s="21">
        <v>44175</v>
      </c>
      <c r="C18">
        <v>1</v>
      </c>
      <c r="D18" s="11">
        <v>36512</v>
      </c>
      <c r="E18" s="55">
        <f t="shared" si="0"/>
        <v>1.1547763045619488</v>
      </c>
      <c r="F18" s="55">
        <f t="shared" si="1"/>
        <v>0.91463284081202478</v>
      </c>
      <c r="G18" s="11">
        <v>6616664</v>
      </c>
      <c r="I18">
        <v>0</v>
      </c>
      <c r="J18">
        <v>0</v>
      </c>
      <c r="K18">
        <v>0</v>
      </c>
      <c r="L18">
        <v>0</v>
      </c>
      <c r="M18">
        <v>0</v>
      </c>
      <c r="N18">
        <v>0</v>
      </c>
      <c r="O18">
        <v>0</v>
      </c>
      <c r="P18">
        <v>0</v>
      </c>
      <c r="Q18">
        <v>0</v>
      </c>
      <c r="R18">
        <v>0</v>
      </c>
      <c r="S18">
        <v>0</v>
      </c>
      <c r="T18">
        <v>0</v>
      </c>
      <c r="U18">
        <v>0</v>
      </c>
      <c r="X18">
        <v>1</v>
      </c>
      <c r="Y18">
        <v>0</v>
      </c>
      <c r="Z18">
        <v>0</v>
      </c>
      <c r="AA18">
        <v>0</v>
      </c>
      <c r="AB18">
        <v>0</v>
      </c>
      <c r="AC18">
        <v>0</v>
      </c>
      <c r="AI18" t="s">
        <v>529</v>
      </c>
    </row>
    <row r="19" spans="1:35" x14ac:dyDescent="0.25">
      <c r="A19" s="21">
        <v>44230</v>
      </c>
      <c r="B19" s="21">
        <v>44173</v>
      </c>
      <c r="C19">
        <v>2</v>
      </c>
      <c r="D19" s="11">
        <v>40450</v>
      </c>
      <c r="E19" s="55">
        <f t="shared" si="0"/>
        <v>1.2793246472264141</v>
      </c>
      <c r="F19" s="55">
        <f t="shared" si="1"/>
        <v>1.7317221924299955</v>
      </c>
      <c r="G19" s="11">
        <v>12527676</v>
      </c>
      <c r="I19">
        <v>0</v>
      </c>
      <c r="J19">
        <v>0</v>
      </c>
      <c r="K19">
        <v>0</v>
      </c>
      <c r="L19">
        <v>0</v>
      </c>
      <c r="M19">
        <v>0</v>
      </c>
      <c r="N19">
        <v>0</v>
      </c>
      <c r="O19">
        <v>0</v>
      </c>
      <c r="P19">
        <v>0</v>
      </c>
      <c r="Q19">
        <v>0</v>
      </c>
      <c r="R19">
        <v>0</v>
      </c>
      <c r="S19">
        <v>1</v>
      </c>
      <c r="T19">
        <v>1</v>
      </c>
      <c r="U19">
        <v>0</v>
      </c>
      <c r="X19">
        <v>1</v>
      </c>
      <c r="Y19">
        <v>1</v>
      </c>
      <c r="Z19">
        <v>0</v>
      </c>
      <c r="AA19">
        <v>0</v>
      </c>
      <c r="AB19">
        <v>0</v>
      </c>
      <c r="AC19">
        <v>0</v>
      </c>
      <c r="AI19" t="s">
        <v>530</v>
      </c>
    </row>
    <row r="20" spans="1:35" x14ac:dyDescent="0.25">
      <c r="A20" s="21">
        <v>44230</v>
      </c>
      <c r="B20" s="21">
        <v>44172</v>
      </c>
      <c r="C20">
        <v>2</v>
      </c>
      <c r="D20" s="11">
        <v>30610</v>
      </c>
      <c r="E20" s="55">
        <f t="shared" si="0"/>
        <v>0.96811192711002558</v>
      </c>
      <c r="F20" s="55">
        <f t="shared" si="1"/>
        <v>1.0330352199864155</v>
      </c>
      <c r="G20" s="11">
        <v>7473214</v>
      </c>
      <c r="I20">
        <v>0</v>
      </c>
      <c r="J20">
        <v>0</v>
      </c>
      <c r="K20">
        <v>0</v>
      </c>
      <c r="L20">
        <v>0</v>
      </c>
      <c r="M20">
        <v>0</v>
      </c>
      <c r="N20">
        <v>0</v>
      </c>
      <c r="O20">
        <v>0</v>
      </c>
      <c r="P20">
        <v>0</v>
      </c>
      <c r="Q20">
        <v>0</v>
      </c>
      <c r="R20">
        <v>0</v>
      </c>
      <c r="S20">
        <v>0</v>
      </c>
      <c r="T20">
        <v>0</v>
      </c>
      <c r="U20">
        <v>0</v>
      </c>
      <c r="X20">
        <v>1</v>
      </c>
      <c r="Y20">
        <v>0</v>
      </c>
      <c r="Z20">
        <v>0</v>
      </c>
      <c r="AA20">
        <v>0</v>
      </c>
      <c r="AB20">
        <v>0</v>
      </c>
      <c r="AC20">
        <v>0</v>
      </c>
      <c r="AI20" t="s">
        <v>531</v>
      </c>
    </row>
    <row r="21" spans="1:35" x14ac:dyDescent="0.25">
      <c r="A21" s="21">
        <v>44230</v>
      </c>
      <c r="B21" s="21">
        <v>44171</v>
      </c>
      <c r="C21">
        <v>2</v>
      </c>
      <c r="D21" s="11">
        <v>25639</v>
      </c>
      <c r="E21" s="55">
        <f t="shared" si="0"/>
        <v>0.81089257429513062</v>
      </c>
      <c r="F21" s="55">
        <f t="shared" si="1"/>
        <v>1.0554836365070897</v>
      </c>
      <c r="G21" s="11">
        <v>7635611</v>
      </c>
      <c r="I21">
        <v>1</v>
      </c>
      <c r="J21">
        <v>0</v>
      </c>
      <c r="K21">
        <v>0</v>
      </c>
      <c r="L21">
        <v>0</v>
      </c>
      <c r="M21">
        <v>1</v>
      </c>
      <c r="N21">
        <v>0</v>
      </c>
      <c r="O21">
        <v>0</v>
      </c>
      <c r="P21">
        <v>0</v>
      </c>
      <c r="Q21">
        <v>0</v>
      </c>
      <c r="R21">
        <v>0</v>
      </c>
      <c r="S21">
        <v>0</v>
      </c>
      <c r="T21">
        <v>0</v>
      </c>
      <c r="U21">
        <v>0</v>
      </c>
      <c r="V21" t="s">
        <v>533</v>
      </c>
      <c r="W21">
        <v>1</v>
      </c>
      <c r="X21">
        <v>1</v>
      </c>
      <c r="Y21">
        <v>0</v>
      </c>
      <c r="Z21">
        <v>0</v>
      </c>
      <c r="AA21">
        <v>0</v>
      </c>
      <c r="AB21">
        <v>0</v>
      </c>
      <c r="AC21">
        <v>0</v>
      </c>
      <c r="AD21" t="s">
        <v>87</v>
      </c>
      <c r="AE21" t="s">
        <v>131</v>
      </c>
      <c r="AI21" t="s">
        <v>534</v>
      </c>
    </row>
    <row r="22" spans="1:35" x14ac:dyDescent="0.25">
      <c r="A22" s="21">
        <v>44230</v>
      </c>
      <c r="B22" s="21">
        <v>44171</v>
      </c>
      <c r="C22">
        <v>1</v>
      </c>
      <c r="D22" s="11">
        <v>43059</v>
      </c>
      <c r="E22" s="55">
        <f t="shared" si="0"/>
        <v>1.361840296289794</v>
      </c>
      <c r="F22" s="55">
        <f t="shared" si="1"/>
        <v>0.94491070191437843</v>
      </c>
      <c r="G22" s="11">
        <v>6835701</v>
      </c>
      <c r="I22">
        <v>0</v>
      </c>
      <c r="J22">
        <v>0</v>
      </c>
      <c r="K22">
        <v>0</v>
      </c>
      <c r="L22">
        <v>0</v>
      </c>
      <c r="M22">
        <v>0</v>
      </c>
      <c r="N22">
        <v>0</v>
      </c>
      <c r="O22">
        <v>0</v>
      </c>
      <c r="P22">
        <v>0</v>
      </c>
      <c r="Q22">
        <v>0</v>
      </c>
      <c r="R22">
        <v>0</v>
      </c>
      <c r="S22">
        <v>0</v>
      </c>
      <c r="T22">
        <v>0</v>
      </c>
      <c r="U22">
        <v>0</v>
      </c>
      <c r="X22">
        <v>1</v>
      </c>
      <c r="Y22">
        <v>0</v>
      </c>
      <c r="Z22">
        <v>0</v>
      </c>
      <c r="AA22">
        <v>0</v>
      </c>
      <c r="AB22">
        <v>0</v>
      </c>
      <c r="AC22">
        <v>0</v>
      </c>
      <c r="AI22" t="s">
        <v>535</v>
      </c>
    </row>
    <row r="23" spans="1:35" x14ac:dyDescent="0.25">
      <c r="A23" s="21">
        <v>44230</v>
      </c>
      <c r="B23" s="21">
        <v>44171</v>
      </c>
      <c r="C23">
        <v>1</v>
      </c>
      <c r="D23" s="11">
        <v>24245</v>
      </c>
      <c r="E23" s="55">
        <f t="shared" si="0"/>
        <v>0.76680410561197554</v>
      </c>
      <c r="F23" s="55">
        <f t="shared" si="1"/>
        <v>0.66087824727325517</v>
      </c>
      <c r="G23" s="11">
        <v>4780945</v>
      </c>
      <c r="I23">
        <v>0</v>
      </c>
      <c r="J23">
        <v>0</v>
      </c>
      <c r="K23">
        <v>0</v>
      </c>
      <c r="L23">
        <v>0</v>
      </c>
      <c r="M23">
        <v>0</v>
      </c>
      <c r="N23">
        <v>0</v>
      </c>
      <c r="O23">
        <v>0</v>
      </c>
      <c r="P23">
        <v>0</v>
      </c>
      <c r="Q23">
        <v>0</v>
      </c>
      <c r="R23">
        <v>0</v>
      </c>
      <c r="S23">
        <v>0</v>
      </c>
      <c r="T23">
        <v>0</v>
      </c>
      <c r="U23">
        <v>0</v>
      </c>
      <c r="X23">
        <v>1</v>
      </c>
      <c r="Y23">
        <v>0</v>
      </c>
      <c r="Z23">
        <v>0</v>
      </c>
      <c r="AA23">
        <v>0</v>
      </c>
      <c r="AB23">
        <v>0</v>
      </c>
      <c r="AC23">
        <v>0</v>
      </c>
      <c r="AI23" t="s">
        <v>532</v>
      </c>
    </row>
    <row r="24" spans="1:35" x14ac:dyDescent="0.25">
      <c r="A24" s="21">
        <v>44230</v>
      </c>
      <c r="B24" s="21">
        <v>44170</v>
      </c>
      <c r="C24">
        <v>1</v>
      </c>
      <c r="D24" s="11">
        <v>16794</v>
      </c>
      <c r="E24" s="55">
        <f t="shared" si="0"/>
        <v>0.53114902658888496</v>
      </c>
      <c r="F24" s="55">
        <f t="shared" si="1"/>
        <v>1.0861101180055412</v>
      </c>
      <c r="G24" s="11">
        <v>7857170</v>
      </c>
      <c r="I24">
        <v>1</v>
      </c>
      <c r="J24">
        <v>0</v>
      </c>
      <c r="K24">
        <v>0</v>
      </c>
      <c r="L24">
        <v>0</v>
      </c>
      <c r="M24">
        <v>0</v>
      </c>
      <c r="N24">
        <v>0</v>
      </c>
      <c r="O24">
        <v>0</v>
      </c>
      <c r="P24">
        <v>0</v>
      </c>
      <c r="Q24">
        <v>0</v>
      </c>
      <c r="R24">
        <v>0</v>
      </c>
      <c r="S24">
        <v>1</v>
      </c>
      <c r="T24">
        <v>1</v>
      </c>
      <c r="U24">
        <v>0</v>
      </c>
      <c r="W24">
        <v>1</v>
      </c>
      <c r="X24">
        <v>0</v>
      </c>
      <c r="Y24">
        <v>1</v>
      </c>
      <c r="Z24">
        <v>0</v>
      </c>
      <c r="AA24">
        <v>0</v>
      </c>
      <c r="AB24">
        <v>0</v>
      </c>
      <c r="AC24">
        <v>0</v>
      </c>
      <c r="AI24" t="s">
        <v>537</v>
      </c>
    </row>
    <row r="25" spans="1:35" x14ac:dyDescent="0.25">
      <c r="A25" s="21">
        <v>44230</v>
      </c>
      <c r="B25" s="21">
        <v>44170</v>
      </c>
      <c r="C25">
        <v>2</v>
      </c>
      <c r="D25" s="11">
        <v>11665</v>
      </c>
      <c r="E25" s="55">
        <f t="shared" si="0"/>
        <v>0.36893255895911298</v>
      </c>
      <c r="F25" s="55">
        <f t="shared" si="1"/>
        <v>0.72940275163270563</v>
      </c>
      <c r="G25" s="11">
        <v>5276667</v>
      </c>
      <c r="I25">
        <v>0</v>
      </c>
      <c r="J25">
        <v>0</v>
      </c>
      <c r="K25">
        <v>0</v>
      </c>
      <c r="L25">
        <v>0</v>
      </c>
      <c r="M25">
        <v>0</v>
      </c>
      <c r="N25">
        <v>0</v>
      </c>
      <c r="O25">
        <v>0</v>
      </c>
      <c r="P25">
        <v>0</v>
      </c>
      <c r="Q25">
        <v>0</v>
      </c>
      <c r="R25">
        <v>0</v>
      </c>
      <c r="S25">
        <v>0</v>
      </c>
      <c r="T25">
        <v>0</v>
      </c>
      <c r="U25">
        <v>0</v>
      </c>
      <c r="X25">
        <v>0</v>
      </c>
      <c r="Y25">
        <v>0</v>
      </c>
      <c r="Z25">
        <v>0</v>
      </c>
      <c r="AA25">
        <v>0</v>
      </c>
      <c r="AB25">
        <v>1</v>
      </c>
      <c r="AC25">
        <v>0</v>
      </c>
      <c r="AI25" t="s">
        <v>536</v>
      </c>
    </row>
    <row r="26" spans="1:35" x14ac:dyDescent="0.25">
      <c r="A26" s="21" t="s">
        <v>538</v>
      </c>
      <c r="B26" s="21">
        <v>44170</v>
      </c>
      <c r="C26">
        <v>2</v>
      </c>
      <c r="D26" s="11">
        <v>8551</v>
      </c>
      <c r="E26" s="55">
        <f t="shared" si="0"/>
        <v>0.27044511887349981</v>
      </c>
      <c r="F26" s="55">
        <f t="shared" si="1"/>
        <v>0.57773048579151143</v>
      </c>
      <c r="G26" s="11">
        <v>4179435</v>
      </c>
      <c r="I26">
        <v>1</v>
      </c>
      <c r="J26">
        <v>0</v>
      </c>
      <c r="K26">
        <v>0</v>
      </c>
      <c r="L26">
        <v>0</v>
      </c>
      <c r="M26">
        <v>0</v>
      </c>
      <c r="N26">
        <v>0</v>
      </c>
      <c r="O26">
        <v>0</v>
      </c>
      <c r="P26">
        <v>0</v>
      </c>
      <c r="Q26">
        <v>0</v>
      </c>
      <c r="R26">
        <v>0</v>
      </c>
      <c r="S26">
        <v>0</v>
      </c>
      <c r="T26">
        <v>0</v>
      </c>
      <c r="U26">
        <v>0</v>
      </c>
      <c r="X26">
        <v>1</v>
      </c>
      <c r="Y26">
        <v>0</v>
      </c>
      <c r="Z26">
        <v>0</v>
      </c>
      <c r="AA26">
        <v>0</v>
      </c>
      <c r="AB26">
        <v>0</v>
      </c>
      <c r="AC26">
        <v>0</v>
      </c>
      <c r="AI26" t="s">
        <v>539</v>
      </c>
    </row>
    <row r="27" spans="1:35" x14ac:dyDescent="0.25">
      <c r="A27" s="21">
        <v>44233</v>
      </c>
      <c r="B27" s="21">
        <v>44168</v>
      </c>
      <c r="C27">
        <v>2</v>
      </c>
      <c r="D27" s="11">
        <v>12846</v>
      </c>
      <c r="E27" s="55">
        <f t="shared" si="0"/>
        <v>0.4062844108348706</v>
      </c>
      <c r="F27" s="55">
        <f t="shared" si="1"/>
        <v>0.39793262671760948</v>
      </c>
      <c r="G27" s="11">
        <v>2878736</v>
      </c>
      <c r="I27">
        <v>1</v>
      </c>
      <c r="J27">
        <v>0</v>
      </c>
      <c r="K27">
        <v>0</v>
      </c>
      <c r="L27">
        <v>0</v>
      </c>
      <c r="M27">
        <v>1</v>
      </c>
      <c r="N27">
        <v>1</v>
      </c>
      <c r="O27">
        <v>0</v>
      </c>
      <c r="P27">
        <v>0</v>
      </c>
      <c r="Q27">
        <v>0</v>
      </c>
      <c r="R27">
        <v>0</v>
      </c>
      <c r="S27">
        <v>0</v>
      </c>
      <c r="T27">
        <v>0</v>
      </c>
      <c r="U27">
        <v>0</v>
      </c>
      <c r="V27" t="s">
        <v>541</v>
      </c>
      <c r="W27">
        <v>1</v>
      </c>
      <c r="X27">
        <v>0</v>
      </c>
      <c r="Y27">
        <v>0</v>
      </c>
      <c r="Z27">
        <v>1</v>
      </c>
      <c r="AA27">
        <v>0</v>
      </c>
      <c r="AB27">
        <v>0</v>
      </c>
      <c r="AC27">
        <v>0</v>
      </c>
      <c r="AD27" t="s">
        <v>93</v>
      </c>
      <c r="AE27" t="s">
        <v>542</v>
      </c>
      <c r="AI27" t="s">
        <v>545</v>
      </c>
    </row>
    <row r="28" spans="1:35" x14ac:dyDescent="0.25">
      <c r="A28" s="21">
        <v>44233</v>
      </c>
      <c r="B28" s="21">
        <v>44168</v>
      </c>
      <c r="C28">
        <v>2</v>
      </c>
      <c r="D28" s="11">
        <v>28518</v>
      </c>
      <c r="E28" s="55">
        <f t="shared" si="0"/>
        <v>0.90194759677633818</v>
      </c>
      <c r="F28" s="55">
        <f t="shared" si="1"/>
        <v>1.2854043170025478</v>
      </c>
      <c r="G28" s="11">
        <v>9298910</v>
      </c>
      <c r="I28">
        <v>1</v>
      </c>
      <c r="J28">
        <v>0</v>
      </c>
      <c r="K28">
        <v>0</v>
      </c>
      <c r="L28">
        <v>0</v>
      </c>
      <c r="M28">
        <v>0</v>
      </c>
      <c r="N28">
        <v>0</v>
      </c>
      <c r="O28">
        <v>0</v>
      </c>
      <c r="P28">
        <v>0</v>
      </c>
      <c r="Q28">
        <v>0</v>
      </c>
      <c r="R28">
        <v>0</v>
      </c>
      <c r="S28">
        <v>0</v>
      </c>
      <c r="T28">
        <v>0</v>
      </c>
      <c r="U28">
        <v>0</v>
      </c>
      <c r="X28">
        <v>1</v>
      </c>
      <c r="Y28">
        <v>0</v>
      </c>
      <c r="Z28">
        <v>0</v>
      </c>
      <c r="AA28">
        <v>0</v>
      </c>
      <c r="AB28">
        <v>0</v>
      </c>
      <c r="AC28">
        <v>0</v>
      </c>
      <c r="AI28" t="s">
        <v>546</v>
      </c>
    </row>
    <row r="29" spans="1:35" x14ac:dyDescent="0.25">
      <c r="A29" s="21">
        <v>44233</v>
      </c>
      <c r="B29" s="21">
        <v>44168</v>
      </c>
      <c r="C29">
        <v>2</v>
      </c>
      <c r="D29" s="11">
        <v>3839</v>
      </c>
      <c r="E29" s="55">
        <f t="shared" si="0"/>
        <v>0.1214172390779284</v>
      </c>
      <c r="F29" s="55">
        <f t="shared" si="1"/>
        <v>0.2293279428830598</v>
      </c>
      <c r="G29" s="11">
        <v>1659011</v>
      </c>
      <c r="I29">
        <v>1</v>
      </c>
      <c r="J29">
        <v>0</v>
      </c>
      <c r="K29">
        <v>0</v>
      </c>
      <c r="L29">
        <v>0</v>
      </c>
      <c r="M29">
        <v>1</v>
      </c>
      <c r="N29">
        <v>1</v>
      </c>
      <c r="O29">
        <v>0</v>
      </c>
      <c r="P29">
        <v>0</v>
      </c>
      <c r="Q29">
        <v>0</v>
      </c>
      <c r="R29">
        <v>1</v>
      </c>
      <c r="S29">
        <v>0</v>
      </c>
      <c r="T29">
        <v>0</v>
      </c>
      <c r="U29">
        <v>0</v>
      </c>
      <c r="V29" t="s">
        <v>543</v>
      </c>
      <c r="W29">
        <v>1</v>
      </c>
      <c r="X29">
        <v>0</v>
      </c>
      <c r="Y29">
        <v>0</v>
      </c>
      <c r="Z29">
        <v>1</v>
      </c>
      <c r="AA29">
        <v>0</v>
      </c>
      <c r="AB29">
        <v>0</v>
      </c>
      <c r="AC29">
        <v>0</v>
      </c>
      <c r="AD29" t="s">
        <v>544</v>
      </c>
      <c r="AE29" t="s">
        <v>542</v>
      </c>
      <c r="AI29" t="s">
        <v>545</v>
      </c>
    </row>
    <row r="30" spans="1:35" x14ac:dyDescent="0.25">
      <c r="A30" s="21">
        <v>44233</v>
      </c>
      <c r="B30" s="21">
        <v>44167</v>
      </c>
      <c r="C30">
        <v>2</v>
      </c>
      <c r="D30" s="11">
        <v>32811</v>
      </c>
      <c r="E30" s="55">
        <f t="shared" si="0"/>
        <v>1.0377236341197991</v>
      </c>
      <c r="F30" s="55">
        <f t="shared" si="1"/>
        <v>1.1081908381528527</v>
      </c>
      <c r="G30" s="11">
        <v>8016907</v>
      </c>
      <c r="I30">
        <v>0</v>
      </c>
      <c r="J30">
        <v>0</v>
      </c>
      <c r="K30">
        <v>0</v>
      </c>
      <c r="L30">
        <v>0</v>
      </c>
      <c r="M30">
        <v>0</v>
      </c>
      <c r="N30">
        <v>0</v>
      </c>
      <c r="O30">
        <v>0</v>
      </c>
      <c r="P30">
        <v>0</v>
      </c>
      <c r="Q30">
        <v>0</v>
      </c>
      <c r="R30">
        <v>0</v>
      </c>
      <c r="S30">
        <v>0</v>
      </c>
      <c r="T30">
        <v>0</v>
      </c>
      <c r="U30">
        <v>0</v>
      </c>
      <c r="X30">
        <v>1</v>
      </c>
      <c r="Y30">
        <v>0</v>
      </c>
      <c r="Z30">
        <v>1</v>
      </c>
      <c r="AA30">
        <v>0</v>
      </c>
      <c r="AB30">
        <v>0</v>
      </c>
      <c r="AC30">
        <v>0</v>
      </c>
      <c r="AI30" t="s">
        <v>547</v>
      </c>
    </row>
    <row r="31" spans="1:35" x14ac:dyDescent="0.25">
      <c r="A31" s="21">
        <v>44233</v>
      </c>
      <c r="B31" s="21">
        <v>44165</v>
      </c>
      <c r="C31">
        <v>2</v>
      </c>
      <c r="D31" s="11">
        <v>27256</v>
      </c>
      <c r="E31" s="55">
        <f t="shared" si="0"/>
        <v>0.86203393287523222</v>
      </c>
      <c r="F31" s="55">
        <f t="shared" si="1"/>
        <v>0.55629406368790058</v>
      </c>
      <c r="G31" s="11">
        <v>4024359</v>
      </c>
      <c r="I31">
        <v>1</v>
      </c>
      <c r="J31">
        <v>0</v>
      </c>
      <c r="K31">
        <v>0</v>
      </c>
      <c r="L31">
        <v>0</v>
      </c>
      <c r="M31">
        <v>1</v>
      </c>
      <c r="N31">
        <v>1</v>
      </c>
      <c r="O31">
        <v>0</v>
      </c>
      <c r="P31">
        <v>0</v>
      </c>
      <c r="Q31">
        <v>0</v>
      </c>
      <c r="R31">
        <v>0</v>
      </c>
      <c r="S31">
        <v>1</v>
      </c>
      <c r="T31">
        <v>0</v>
      </c>
      <c r="U31">
        <v>0</v>
      </c>
      <c r="V31" t="s">
        <v>548</v>
      </c>
      <c r="W31">
        <v>1</v>
      </c>
      <c r="X31">
        <v>1</v>
      </c>
      <c r="Y31">
        <v>0</v>
      </c>
      <c r="Z31">
        <v>1</v>
      </c>
      <c r="AA31">
        <v>1</v>
      </c>
      <c r="AB31">
        <v>0</v>
      </c>
      <c r="AC31">
        <v>0</v>
      </c>
      <c r="AD31" t="s">
        <v>549</v>
      </c>
      <c r="AE31" t="s">
        <v>542</v>
      </c>
      <c r="AI31" t="s">
        <v>550</v>
      </c>
    </row>
    <row r="32" spans="1:35" x14ac:dyDescent="0.25">
      <c r="A32" s="21">
        <v>44233</v>
      </c>
      <c r="B32" s="21">
        <v>44165</v>
      </c>
      <c r="C32">
        <v>3</v>
      </c>
      <c r="D32" s="11">
        <v>4499</v>
      </c>
      <c r="E32" s="55">
        <f t="shared" si="0"/>
        <v>0.14229126298817396</v>
      </c>
      <c r="F32" s="55">
        <f t="shared" si="1"/>
        <v>0.13750199406307742</v>
      </c>
      <c r="G32" s="11">
        <v>994721</v>
      </c>
      <c r="H32">
        <v>4495185</v>
      </c>
      <c r="I32">
        <v>1</v>
      </c>
      <c r="J32">
        <v>0</v>
      </c>
      <c r="K32">
        <v>0</v>
      </c>
      <c r="L32">
        <v>0</v>
      </c>
      <c r="M32">
        <v>1</v>
      </c>
      <c r="N32">
        <v>1</v>
      </c>
      <c r="O32">
        <v>0</v>
      </c>
      <c r="P32">
        <v>0</v>
      </c>
      <c r="Q32">
        <v>0</v>
      </c>
      <c r="R32">
        <v>0</v>
      </c>
      <c r="S32">
        <v>1</v>
      </c>
      <c r="T32">
        <v>0</v>
      </c>
      <c r="U32">
        <v>0</v>
      </c>
      <c r="V32" t="s">
        <v>551</v>
      </c>
      <c r="W32">
        <v>1</v>
      </c>
      <c r="X32">
        <v>0</v>
      </c>
      <c r="Y32">
        <v>0</v>
      </c>
      <c r="Z32">
        <v>1</v>
      </c>
      <c r="AA32">
        <v>1</v>
      </c>
      <c r="AB32">
        <v>0</v>
      </c>
      <c r="AC32">
        <v>0</v>
      </c>
      <c r="AD32" t="s">
        <v>93</v>
      </c>
      <c r="AE32" t="s">
        <v>542</v>
      </c>
      <c r="AI32" t="s">
        <v>552</v>
      </c>
    </row>
    <row r="33" spans="1:35" x14ac:dyDescent="0.25">
      <c r="A33" s="21">
        <v>44233</v>
      </c>
      <c r="B33" s="21">
        <v>44158</v>
      </c>
      <c r="C33">
        <v>2</v>
      </c>
      <c r="D33" s="11">
        <v>60973</v>
      </c>
      <c r="E33" s="55">
        <f t="shared" si="0"/>
        <v>1.9284119089081866</v>
      </c>
      <c r="F33" s="55">
        <f t="shared" si="1"/>
        <v>1.3581530444723713</v>
      </c>
      <c r="G33" s="11">
        <v>9825191</v>
      </c>
      <c r="I33">
        <v>0</v>
      </c>
      <c r="J33">
        <v>0</v>
      </c>
      <c r="K33">
        <v>0</v>
      </c>
      <c r="L33">
        <v>0</v>
      </c>
      <c r="M33">
        <v>0</v>
      </c>
      <c r="N33">
        <v>0</v>
      </c>
      <c r="O33">
        <v>0</v>
      </c>
      <c r="P33">
        <v>0</v>
      </c>
      <c r="Q33">
        <v>0</v>
      </c>
      <c r="R33">
        <v>0</v>
      </c>
      <c r="S33">
        <v>0</v>
      </c>
      <c r="T33">
        <v>0</v>
      </c>
      <c r="U33">
        <v>0</v>
      </c>
      <c r="X33">
        <v>1</v>
      </c>
      <c r="Y33">
        <v>0</v>
      </c>
      <c r="Z33">
        <v>0</v>
      </c>
      <c r="AA33">
        <v>0</v>
      </c>
      <c r="AB33">
        <v>0</v>
      </c>
      <c r="AC33">
        <v>0</v>
      </c>
      <c r="AI33" t="s">
        <v>553</v>
      </c>
    </row>
    <row r="34" spans="1:35" x14ac:dyDescent="0.25">
      <c r="A34" s="21">
        <v>44233</v>
      </c>
      <c r="B34" s="21">
        <v>44158</v>
      </c>
      <c r="C34">
        <v>2</v>
      </c>
      <c r="D34" s="11">
        <v>21014</v>
      </c>
      <c r="E34" s="55">
        <f t="shared" si="0"/>
        <v>0.66461627037863702</v>
      </c>
      <c r="F34" s="55">
        <f t="shared" si="1"/>
        <v>1.2998716487454602</v>
      </c>
      <c r="G34" s="11">
        <v>9403570</v>
      </c>
      <c r="I34">
        <v>0</v>
      </c>
      <c r="J34">
        <v>0</v>
      </c>
      <c r="K34">
        <v>0</v>
      </c>
      <c r="L34">
        <v>0</v>
      </c>
      <c r="M34">
        <v>0</v>
      </c>
      <c r="N34">
        <v>0</v>
      </c>
      <c r="O34">
        <v>0</v>
      </c>
      <c r="P34">
        <v>0</v>
      </c>
      <c r="Q34">
        <v>0</v>
      </c>
      <c r="R34">
        <v>0</v>
      </c>
      <c r="S34">
        <v>1</v>
      </c>
      <c r="T34">
        <v>1</v>
      </c>
      <c r="U34">
        <v>0</v>
      </c>
      <c r="X34">
        <v>0</v>
      </c>
      <c r="Y34">
        <v>1</v>
      </c>
      <c r="Z34">
        <v>0</v>
      </c>
      <c r="AA34">
        <v>0</v>
      </c>
      <c r="AB34">
        <v>0</v>
      </c>
      <c r="AC34">
        <v>0</v>
      </c>
      <c r="AI34" t="s">
        <v>555</v>
      </c>
    </row>
    <row r="35" spans="1:35" x14ac:dyDescent="0.25">
      <c r="A35" s="21">
        <v>44233</v>
      </c>
      <c r="B35" s="21">
        <v>44158</v>
      </c>
      <c r="C35">
        <v>3</v>
      </c>
      <c r="D35" s="11">
        <v>23049</v>
      </c>
      <c r="E35" s="55">
        <f t="shared" si="0"/>
        <v>0.72897784410189415</v>
      </c>
      <c r="F35" s="55">
        <f t="shared" si="1"/>
        <v>0.70447155520151683</v>
      </c>
      <c r="G35" s="11">
        <v>5096309</v>
      </c>
      <c r="H35" s="11">
        <v>17132929</v>
      </c>
      <c r="I35" s="11">
        <v>0</v>
      </c>
      <c r="J35" s="11">
        <v>0</v>
      </c>
      <c r="K35" s="11">
        <v>0</v>
      </c>
      <c r="L35" s="11">
        <v>0</v>
      </c>
      <c r="M35" s="11">
        <v>0</v>
      </c>
      <c r="N35" s="11">
        <v>0</v>
      </c>
      <c r="O35" s="11">
        <v>0</v>
      </c>
      <c r="P35" s="11">
        <v>0</v>
      </c>
      <c r="Q35" s="11">
        <v>0</v>
      </c>
      <c r="R35" s="11">
        <v>0</v>
      </c>
      <c r="S35" s="11">
        <v>0</v>
      </c>
      <c r="T35" s="11">
        <v>0</v>
      </c>
      <c r="U35" s="11">
        <v>0</v>
      </c>
      <c r="X35" s="11">
        <v>1</v>
      </c>
      <c r="Y35" s="11">
        <v>0</v>
      </c>
      <c r="Z35" s="11">
        <v>0</v>
      </c>
      <c r="AA35" s="11">
        <v>0</v>
      </c>
      <c r="AB35" s="11">
        <v>0</v>
      </c>
      <c r="AC35" s="11">
        <v>0</v>
      </c>
      <c r="AI35" t="s">
        <v>554</v>
      </c>
    </row>
    <row r="36" spans="1:35" x14ac:dyDescent="0.25">
      <c r="A36" s="21">
        <v>44233</v>
      </c>
      <c r="B36" s="21">
        <v>44155</v>
      </c>
      <c r="C36">
        <v>1</v>
      </c>
      <c r="D36" s="11">
        <v>52770</v>
      </c>
      <c r="E36" s="55">
        <f t="shared" si="0"/>
        <v>1.6689730935509981</v>
      </c>
      <c r="F36" s="55">
        <f t="shared" si="1"/>
        <v>0.80265104853611313</v>
      </c>
      <c r="G36" s="11">
        <v>5806562</v>
      </c>
      <c r="I36">
        <v>0</v>
      </c>
      <c r="J36">
        <v>0</v>
      </c>
      <c r="K36">
        <v>0</v>
      </c>
      <c r="L36">
        <v>0</v>
      </c>
      <c r="M36">
        <v>0</v>
      </c>
      <c r="N36">
        <v>0</v>
      </c>
      <c r="O36">
        <v>0</v>
      </c>
      <c r="P36">
        <v>0</v>
      </c>
      <c r="Q36">
        <v>0</v>
      </c>
      <c r="R36">
        <v>0</v>
      </c>
      <c r="S36">
        <v>0</v>
      </c>
      <c r="T36">
        <v>0</v>
      </c>
      <c r="U36">
        <v>0</v>
      </c>
      <c r="X36">
        <v>1</v>
      </c>
      <c r="Y36">
        <v>0</v>
      </c>
      <c r="Z36">
        <v>0</v>
      </c>
      <c r="AA36">
        <v>0</v>
      </c>
      <c r="AB36">
        <v>0</v>
      </c>
      <c r="AC36">
        <v>0</v>
      </c>
      <c r="AI36" t="s">
        <v>556</v>
      </c>
    </row>
    <row r="37" spans="1:35" x14ac:dyDescent="0.25">
      <c r="A37" s="21">
        <v>44233</v>
      </c>
      <c r="B37" s="21">
        <v>44155</v>
      </c>
      <c r="C37">
        <v>1</v>
      </c>
      <c r="D37" s="11">
        <v>12820</v>
      </c>
      <c r="E37" s="55">
        <f t="shared" si="0"/>
        <v>0.40546210080204276</v>
      </c>
      <c r="F37" s="55">
        <f t="shared" si="1"/>
        <v>0.92607801247567789</v>
      </c>
      <c r="G37" s="11">
        <v>6699461</v>
      </c>
      <c r="I37">
        <v>1</v>
      </c>
      <c r="J37">
        <v>0</v>
      </c>
      <c r="K37">
        <v>0</v>
      </c>
      <c r="L37">
        <v>0</v>
      </c>
      <c r="M37">
        <v>1</v>
      </c>
      <c r="N37">
        <v>0</v>
      </c>
      <c r="O37">
        <v>0</v>
      </c>
      <c r="P37">
        <v>0</v>
      </c>
      <c r="Q37">
        <v>0</v>
      </c>
      <c r="R37">
        <v>1</v>
      </c>
      <c r="S37">
        <v>1</v>
      </c>
      <c r="T37">
        <v>1</v>
      </c>
      <c r="U37">
        <v>0</v>
      </c>
      <c r="V37" t="s">
        <v>548</v>
      </c>
      <c r="W37">
        <v>1</v>
      </c>
      <c r="X37">
        <v>0</v>
      </c>
      <c r="Y37">
        <v>1</v>
      </c>
      <c r="Z37">
        <v>1</v>
      </c>
      <c r="AA37">
        <v>0</v>
      </c>
      <c r="AB37">
        <v>0</v>
      </c>
      <c r="AC37">
        <v>0</v>
      </c>
      <c r="AD37" t="s">
        <v>549</v>
      </c>
      <c r="AE37" t="s">
        <v>542</v>
      </c>
      <c r="AI37" t="s">
        <v>558</v>
      </c>
    </row>
    <row r="38" spans="1:35" x14ac:dyDescent="0.25">
      <c r="A38" s="21">
        <v>44233</v>
      </c>
      <c r="B38" s="21">
        <v>44155</v>
      </c>
      <c r="C38">
        <v>1</v>
      </c>
      <c r="D38" s="11">
        <v>24036</v>
      </c>
      <c r="E38" s="55">
        <f t="shared" si="0"/>
        <v>0.76019399804039778</v>
      </c>
      <c r="F38" s="55">
        <f t="shared" si="1"/>
        <v>0.71086021057283533</v>
      </c>
      <c r="G38" s="11">
        <v>5142526</v>
      </c>
      <c r="I38">
        <v>1</v>
      </c>
      <c r="J38">
        <v>0</v>
      </c>
      <c r="K38">
        <v>0</v>
      </c>
      <c r="L38">
        <v>0</v>
      </c>
      <c r="M38">
        <v>1</v>
      </c>
      <c r="N38">
        <v>0</v>
      </c>
      <c r="O38">
        <v>0</v>
      </c>
      <c r="P38">
        <v>0</v>
      </c>
      <c r="Q38">
        <v>0</v>
      </c>
      <c r="R38">
        <v>0</v>
      </c>
      <c r="S38">
        <v>0</v>
      </c>
      <c r="T38">
        <v>0</v>
      </c>
      <c r="U38">
        <v>0</v>
      </c>
      <c r="V38" t="s">
        <v>548</v>
      </c>
      <c r="W38">
        <v>1</v>
      </c>
      <c r="X38">
        <v>1</v>
      </c>
      <c r="Y38">
        <v>0</v>
      </c>
      <c r="Z38">
        <v>1</v>
      </c>
      <c r="AA38">
        <v>0</v>
      </c>
      <c r="AB38">
        <v>0</v>
      </c>
      <c r="AC38">
        <v>0</v>
      </c>
      <c r="AD38" t="s">
        <v>549</v>
      </c>
      <c r="AE38" t="s">
        <v>542</v>
      </c>
      <c r="AI38" t="s">
        <v>557</v>
      </c>
    </row>
    <row r="39" spans="1:35" x14ac:dyDescent="0.25">
      <c r="A39" s="21">
        <v>44233</v>
      </c>
      <c r="B39" s="21">
        <v>44154</v>
      </c>
      <c r="C39">
        <v>2</v>
      </c>
      <c r="D39" s="11">
        <v>20356</v>
      </c>
      <c r="E39" s="55">
        <f t="shared" si="0"/>
        <v>0.6438055010863013</v>
      </c>
      <c r="F39" s="55">
        <f t="shared" si="1"/>
        <v>1.3251619711834146</v>
      </c>
      <c r="G39" s="11">
        <v>9586526</v>
      </c>
      <c r="I39">
        <v>1</v>
      </c>
      <c r="J39">
        <v>0</v>
      </c>
      <c r="K39">
        <v>0</v>
      </c>
      <c r="L39">
        <v>0</v>
      </c>
      <c r="M39">
        <v>0</v>
      </c>
      <c r="N39">
        <v>0</v>
      </c>
      <c r="O39">
        <v>0</v>
      </c>
      <c r="P39">
        <v>0</v>
      </c>
      <c r="Q39">
        <v>0</v>
      </c>
      <c r="R39">
        <v>1</v>
      </c>
      <c r="S39">
        <v>1</v>
      </c>
      <c r="T39">
        <v>1</v>
      </c>
      <c r="U39">
        <v>0</v>
      </c>
      <c r="X39">
        <v>1</v>
      </c>
      <c r="Y39">
        <v>1</v>
      </c>
      <c r="Z39">
        <v>1</v>
      </c>
      <c r="AA39">
        <v>0</v>
      </c>
      <c r="AB39">
        <v>0</v>
      </c>
      <c r="AC39">
        <v>0</v>
      </c>
      <c r="AI39" t="s">
        <v>559</v>
      </c>
    </row>
    <row r="40" spans="1:35" x14ac:dyDescent="0.25">
      <c r="A40" s="21">
        <v>44233</v>
      </c>
      <c r="B40" s="21">
        <v>44153</v>
      </c>
      <c r="C40">
        <v>2</v>
      </c>
      <c r="D40" s="11">
        <v>24596</v>
      </c>
      <c r="E40" s="55">
        <f t="shared" si="0"/>
        <v>0.7779052910551516</v>
      </c>
      <c r="F40" s="55">
        <f t="shared" si="1"/>
        <v>1.186594901723059</v>
      </c>
      <c r="G40" s="11">
        <v>8584100</v>
      </c>
      <c r="I40">
        <v>0</v>
      </c>
      <c r="J40">
        <v>0</v>
      </c>
      <c r="K40">
        <v>0</v>
      </c>
      <c r="L40">
        <v>0</v>
      </c>
      <c r="M40">
        <v>0</v>
      </c>
      <c r="N40">
        <v>0</v>
      </c>
      <c r="O40">
        <v>0</v>
      </c>
      <c r="P40">
        <v>0</v>
      </c>
      <c r="Q40">
        <v>0</v>
      </c>
      <c r="R40">
        <v>1</v>
      </c>
      <c r="S40">
        <v>0</v>
      </c>
      <c r="T40">
        <v>0</v>
      </c>
      <c r="U40">
        <v>0</v>
      </c>
      <c r="X40">
        <v>1</v>
      </c>
      <c r="Y40">
        <v>0</v>
      </c>
      <c r="Z40">
        <v>0</v>
      </c>
      <c r="AA40">
        <v>0</v>
      </c>
      <c r="AB40">
        <v>0</v>
      </c>
      <c r="AC40">
        <v>0</v>
      </c>
      <c r="AI40" t="s">
        <v>564</v>
      </c>
    </row>
    <row r="41" spans="1:35" x14ac:dyDescent="0.25">
      <c r="A41" s="21">
        <v>44233</v>
      </c>
      <c r="B41" s="21">
        <v>44153</v>
      </c>
      <c r="C41">
        <v>1</v>
      </c>
      <c r="D41" s="11">
        <v>26607</v>
      </c>
      <c r="E41" s="55">
        <f t="shared" si="0"/>
        <v>0.84150780936349079</v>
      </c>
      <c r="F41" s="55">
        <f t="shared" si="1"/>
        <v>0.98247199230713966</v>
      </c>
      <c r="G41" s="11">
        <v>7107428</v>
      </c>
      <c r="I41">
        <v>0</v>
      </c>
      <c r="J41">
        <v>0</v>
      </c>
      <c r="K41">
        <v>0</v>
      </c>
      <c r="L41">
        <v>0</v>
      </c>
      <c r="M41">
        <v>0</v>
      </c>
      <c r="N41">
        <v>0</v>
      </c>
      <c r="O41">
        <v>0</v>
      </c>
      <c r="P41">
        <v>0</v>
      </c>
      <c r="Q41">
        <v>0</v>
      </c>
      <c r="R41">
        <v>0</v>
      </c>
      <c r="S41">
        <v>0</v>
      </c>
      <c r="T41">
        <v>0</v>
      </c>
      <c r="U41">
        <v>0</v>
      </c>
      <c r="X41">
        <v>1</v>
      </c>
      <c r="Y41">
        <v>0</v>
      </c>
      <c r="Z41">
        <v>0</v>
      </c>
      <c r="AA41">
        <v>0</v>
      </c>
      <c r="AB41">
        <v>0</v>
      </c>
      <c r="AC41">
        <v>0</v>
      </c>
      <c r="AI41" t="s">
        <v>563</v>
      </c>
    </row>
    <row r="42" spans="1:35" x14ac:dyDescent="0.25">
      <c r="A42" s="21">
        <v>44233</v>
      </c>
      <c r="B42" s="21">
        <v>44153</v>
      </c>
      <c r="C42">
        <v>2</v>
      </c>
      <c r="D42" s="11">
        <v>53563</v>
      </c>
      <c r="E42" s="55">
        <f t="shared" si="0"/>
        <v>1.6940535495522477</v>
      </c>
      <c r="F42" s="55">
        <f t="shared" si="1"/>
        <v>1.7122320729342597</v>
      </c>
      <c r="G42" s="11">
        <v>12386680</v>
      </c>
      <c r="I42">
        <v>1</v>
      </c>
      <c r="J42">
        <v>0</v>
      </c>
      <c r="K42">
        <v>1</v>
      </c>
      <c r="L42">
        <v>0</v>
      </c>
      <c r="M42">
        <v>1</v>
      </c>
      <c r="N42">
        <v>0</v>
      </c>
      <c r="O42">
        <v>0</v>
      </c>
      <c r="P42">
        <v>0</v>
      </c>
      <c r="Q42">
        <v>0</v>
      </c>
      <c r="R42">
        <v>0</v>
      </c>
      <c r="S42">
        <v>0</v>
      </c>
      <c r="T42">
        <v>0</v>
      </c>
      <c r="U42">
        <v>0</v>
      </c>
      <c r="V42" t="s">
        <v>560</v>
      </c>
      <c r="W42">
        <v>1</v>
      </c>
      <c r="X42">
        <v>1</v>
      </c>
      <c r="Y42">
        <v>0</v>
      </c>
      <c r="Z42">
        <v>0</v>
      </c>
      <c r="AA42">
        <v>0</v>
      </c>
      <c r="AB42">
        <v>0</v>
      </c>
      <c r="AC42">
        <v>0</v>
      </c>
      <c r="AD42" t="s">
        <v>549</v>
      </c>
      <c r="AE42" t="s">
        <v>542</v>
      </c>
      <c r="AI42" t="s">
        <v>561</v>
      </c>
    </row>
    <row r="43" spans="1:35" x14ac:dyDescent="0.25">
      <c r="A43" s="21">
        <v>44233</v>
      </c>
      <c r="B43" s="21">
        <v>44153</v>
      </c>
      <c r="C43">
        <v>3</v>
      </c>
      <c r="D43" s="11">
        <v>6746</v>
      </c>
      <c r="E43" s="55">
        <f t="shared" si="0"/>
        <v>0.21335782620987367</v>
      </c>
      <c r="F43" s="55">
        <f t="shared" si="1"/>
        <v>0.20739927762698859</v>
      </c>
      <c r="G43" s="11">
        <v>1500374</v>
      </c>
      <c r="H43">
        <v>7354546</v>
      </c>
      <c r="I43">
        <v>1</v>
      </c>
      <c r="J43">
        <v>0</v>
      </c>
      <c r="K43">
        <v>1</v>
      </c>
      <c r="L43">
        <v>0</v>
      </c>
      <c r="M43">
        <v>0</v>
      </c>
      <c r="N43">
        <v>0</v>
      </c>
      <c r="O43">
        <v>0</v>
      </c>
      <c r="P43">
        <v>0</v>
      </c>
      <c r="Q43">
        <v>0</v>
      </c>
      <c r="R43">
        <v>0</v>
      </c>
      <c r="S43">
        <v>0</v>
      </c>
      <c r="T43">
        <v>0</v>
      </c>
      <c r="U43">
        <v>0</v>
      </c>
      <c r="X43">
        <v>0</v>
      </c>
      <c r="Y43">
        <v>0</v>
      </c>
      <c r="Z43">
        <v>1</v>
      </c>
      <c r="AA43">
        <v>1</v>
      </c>
      <c r="AB43">
        <v>0</v>
      </c>
      <c r="AC43">
        <v>0</v>
      </c>
      <c r="AI43" t="s">
        <v>562</v>
      </c>
    </row>
    <row r="44" spans="1:35" x14ac:dyDescent="0.25">
      <c r="A44" s="21">
        <v>44233</v>
      </c>
      <c r="B44" s="21">
        <v>44152</v>
      </c>
      <c r="C44">
        <v>2</v>
      </c>
      <c r="D44" s="11">
        <v>27201</v>
      </c>
      <c r="E44" s="55">
        <f t="shared" si="0"/>
        <v>0.86029443088271174</v>
      </c>
      <c r="F44" s="55">
        <f t="shared" si="1"/>
        <v>1.0697816343938482</v>
      </c>
      <c r="G44" s="11">
        <v>7739046</v>
      </c>
      <c r="I44">
        <v>0</v>
      </c>
      <c r="J44">
        <v>0</v>
      </c>
      <c r="K44">
        <v>0</v>
      </c>
      <c r="L44">
        <v>0</v>
      </c>
      <c r="M44">
        <v>0</v>
      </c>
      <c r="N44">
        <v>0</v>
      </c>
      <c r="O44">
        <v>0</v>
      </c>
      <c r="P44">
        <v>0</v>
      </c>
      <c r="Q44">
        <v>0</v>
      </c>
      <c r="R44">
        <v>0</v>
      </c>
      <c r="S44">
        <v>0</v>
      </c>
      <c r="T44">
        <v>0</v>
      </c>
      <c r="U44">
        <v>0</v>
      </c>
      <c r="X44">
        <v>1</v>
      </c>
      <c r="Y44">
        <v>0</v>
      </c>
      <c r="Z44">
        <v>0</v>
      </c>
      <c r="AA44">
        <v>0</v>
      </c>
      <c r="AB44">
        <v>0</v>
      </c>
      <c r="AC44">
        <v>0</v>
      </c>
      <c r="AI44" t="s">
        <v>566</v>
      </c>
    </row>
    <row r="45" spans="1:35" x14ac:dyDescent="0.25">
      <c r="A45" s="21">
        <v>44233</v>
      </c>
      <c r="B45" s="21">
        <v>44152</v>
      </c>
      <c r="C45">
        <v>3</v>
      </c>
      <c r="D45" s="11">
        <v>10912</v>
      </c>
      <c r="E45" s="55">
        <f t="shared" si="0"/>
        <v>0.34511719531606011</v>
      </c>
      <c r="F45" s="55">
        <f t="shared" si="1"/>
        <v>0.38013681340544808</v>
      </c>
      <c r="G45" s="11">
        <v>2749997</v>
      </c>
      <c r="H45">
        <v>12326049</v>
      </c>
      <c r="I45">
        <v>1</v>
      </c>
      <c r="J45">
        <v>0</v>
      </c>
      <c r="K45">
        <v>0</v>
      </c>
      <c r="L45">
        <v>0</v>
      </c>
      <c r="M45">
        <v>0</v>
      </c>
      <c r="N45">
        <v>1</v>
      </c>
      <c r="O45">
        <v>0</v>
      </c>
      <c r="P45">
        <v>0</v>
      </c>
      <c r="Q45">
        <v>0</v>
      </c>
      <c r="R45">
        <v>0</v>
      </c>
      <c r="S45">
        <v>0</v>
      </c>
      <c r="T45">
        <v>0</v>
      </c>
      <c r="U45">
        <v>0</v>
      </c>
      <c r="V45" t="s">
        <v>548</v>
      </c>
      <c r="W45">
        <v>1</v>
      </c>
      <c r="X45">
        <v>1</v>
      </c>
      <c r="Y45">
        <v>0</v>
      </c>
      <c r="Z45">
        <v>1</v>
      </c>
      <c r="AA45">
        <v>0</v>
      </c>
      <c r="AB45">
        <v>0</v>
      </c>
      <c r="AC45">
        <v>0</v>
      </c>
      <c r="AD45" t="s">
        <v>549</v>
      </c>
      <c r="AE45" t="s">
        <v>542</v>
      </c>
      <c r="AI45" t="s">
        <v>565</v>
      </c>
    </row>
    <row r="46" spans="1:35" x14ac:dyDescent="0.25">
      <c r="A46" s="21">
        <v>44233</v>
      </c>
      <c r="B46" s="21">
        <v>44151</v>
      </c>
      <c r="C46">
        <v>1</v>
      </c>
      <c r="D46" s="11">
        <v>20778</v>
      </c>
      <c r="E46" s="55">
        <f t="shared" si="0"/>
        <v>0.65715222546527641</v>
      </c>
      <c r="F46" s="55">
        <f t="shared" si="1"/>
        <v>0.79290585055652596</v>
      </c>
      <c r="G46" s="11">
        <v>5736063</v>
      </c>
      <c r="I46">
        <v>1</v>
      </c>
      <c r="J46">
        <v>0</v>
      </c>
      <c r="K46">
        <v>1</v>
      </c>
      <c r="L46">
        <v>0</v>
      </c>
      <c r="M46">
        <v>1</v>
      </c>
      <c r="N46">
        <v>1</v>
      </c>
      <c r="O46">
        <v>0</v>
      </c>
      <c r="P46">
        <v>0</v>
      </c>
      <c r="Q46">
        <v>0</v>
      </c>
      <c r="R46">
        <v>0</v>
      </c>
      <c r="S46">
        <v>0</v>
      </c>
      <c r="T46">
        <v>0</v>
      </c>
      <c r="U46">
        <v>0</v>
      </c>
      <c r="V46" t="s">
        <v>567</v>
      </c>
      <c r="W46">
        <v>1</v>
      </c>
      <c r="X46">
        <v>1</v>
      </c>
      <c r="Y46">
        <v>0</v>
      </c>
      <c r="Z46">
        <v>1</v>
      </c>
      <c r="AA46">
        <v>0</v>
      </c>
      <c r="AB46">
        <v>0</v>
      </c>
      <c r="AC46">
        <v>0</v>
      </c>
      <c r="AD46" t="s">
        <v>549</v>
      </c>
      <c r="AE46" t="s">
        <v>568</v>
      </c>
      <c r="AI46" t="s">
        <v>569</v>
      </c>
    </row>
    <row r="47" spans="1:35" x14ac:dyDescent="0.25">
      <c r="A47" s="21">
        <v>44233</v>
      </c>
      <c r="B47" s="21">
        <v>44150</v>
      </c>
      <c r="C47">
        <v>2</v>
      </c>
      <c r="D47" s="11">
        <v>34720</v>
      </c>
      <c r="E47" s="55">
        <f t="shared" si="0"/>
        <v>1.0981001669147368</v>
      </c>
      <c r="F47" s="55">
        <f t="shared" si="1"/>
        <v>1.1778019820577936</v>
      </c>
      <c r="G47" s="11">
        <v>8520490</v>
      </c>
      <c r="I47">
        <v>1</v>
      </c>
      <c r="J47">
        <v>0</v>
      </c>
      <c r="K47">
        <v>0</v>
      </c>
      <c r="L47">
        <v>0</v>
      </c>
      <c r="M47">
        <v>1</v>
      </c>
      <c r="N47">
        <v>0</v>
      </c>
      <c r="O47">
        <v>0</v>
      </c>
      <c r="P47">
        <v>0</v>
      </c>
      <c r="Q47">
        <v>0</v>
      </c>
      <c r="R47">
        <v>0</v>
      </c>
      <c r="S47">
        <v>0</v>
      </c>
      <c r="T47">
        <v>0</v>
      </c>
      <c r="U47">
        <v>0</v>
      </c>
      <c r="V47" t="s">
        <v>548</v>
      </c>
      <c r="W47">
        <v>1</v>
      </c>
      <c r="X47">
        <v>1</v>
      </c>
      <c r="Y47">
        <v>0</v>
      </c>
      <c r="Z47">
        <v>0</v>
      </c>
      <c r="AA47">
        <v>0</v>
      </c>
      <c r="AB47">
        <v>0</v>
      </c>
      <c r="AC47">
        <v>0</v>
      </c>
      <c r="AD47" t="s">
        <v>549</v>
      </c>
      <c r="AE47" t="s">
        <v>542</v>
      </c>
      <c r="AI47" t="s">
        <v>570</v>
      </c>
    </row>
    <row r="48" spans="1:35" x14ac:dyDescent="0.25">
      <c r="A48" s="21">
        <v>44233</v>
      </c>
      <c r="B48" s="21">
        <v>44149</v>
      </c>
      <c r="C48">
        <v>2</v>
      </c>
      <c r="D48" s="11">
        <v>26219</v>
      </c>
      <c r="E48" s="55">
        <f t="shared" si="0"/>
        <v>0.8292364134889828</v>
      </c>
      <c r="F48" s="55">
        <f t="shared" si="1"/>
        <v>0.54901049616577369</v>
      </c>
      <c r="G48" s="11">
        <v>3971668</v>
      </c>
      <c r="I48">
        <v>1</v>
      </c>
      <c r="J48">
        <v>0</v>
      </c>
      <c r="K48">
        <v>0</v>
      </c>
      <c r="L48">
        <v>0</v>
      </c>
      <c r="M48">
        <v>1</v>
      </c>
      <c r="N48">
        <v>0</v>
      </c>
      <c r="O48">
        <v>0</v>
      </c>
      <c r="P48">
        <v>0</v>
      </c>
      <c r="Q48">
        <v>0</v>
      </c>
      <c r="R48">
        <v>0</v>
      </c>
      <c r="S48">
        <v>0</v>
      </c>
      <c r="T48">
        <v>0</v>
      </c>
      <c r="U48">
        <v>0</v>
      </c>
      <c r="V48" t="s">
        <v>548</v>
      </c>
      <c r="W48">
        <v>1</v>
      </c>
      <c r="X48">
        <v>0</v>
      </c>
      <c r="Y48">
        <v>0</v>
      </c>
      <c r="Z48">
        <v>1</v>
      </c>
      <c r="AA48">
        <v>0</v>
      </c>
      <c r="AB48">
        <v>0</v>
      </c>
      <c r="AC48">
        <v>1</v>
      </c>
      <c r="AD48" t="s">
        <v>549</v>
      </c>
      <c r="AE48" t="s">
        <v>542</v>
      </c>
      <c r="AI48" t="s">
        <v>571</v>
      </c>
    </row>
    <row r="49" spans="1:35" x14ac:dyDescent="0.25">
      <c r="A49" s="21">
        <v>44233</v>
      </c>
      <c r="B49" s="21">
        <v>44149</v>
      </c>
      <c r="C49">
        <v>3</v>
      </c>
      <c r="D49" s="11">
        <v>20720</v>
      </c>
      <c r="E49" s="55">
        <f t="shared" si="0"/>
        <v>0.65531784154589123</v>
      </c>
      <c r="F49" s="55">
        <f t="shared" si="1"/>
        <v>0.29286421741951441</v>
      </c>
      <c r="G49" s="11">
        <v>2118647</v>
      </c>
      <c r="H49" s="11">
        <v>8804513</v>
      </c>
      <c r="I49" s="11">
        <v>1</v>
      </c>
      <c r="J49" s="11">
        <v>0</v>
      </c>
      <c r="K49" s="11">
        <v>1</v>
      </c>
      <c r="L49" s="11">
        <v>0</v>
      </c>
      <c r="M49" s="11">
        <v>1</v>
      </c>
      <c r="N49" s="11">
        <v>1</v>
      </c>
      <c r="O49" s="11">
        <v>0</v>
      </c>
      <c r="P49" s="11">
        <v>0</v>
      </c>
      <c r="Q49" s="11">
        <v>0</v>
      </c>
      <c r="R49" s="11">
        <v>0</v>
      </c>
      <c r="S49" s="11">
        <v>0</v>
      </c>
      <c r="T49" s="11">
        <v>0</v>
      </c>
      <c r="U49" s="11">
        <v>0</v>
      </c>
      <c r="V49" t="s">
        <v>548</v>
      </c>
      <c r="W49" s="11">
        <v>1</v>
      </c>
      <c r="X49" s="11">
        <v>0</v>
      </c>
      <c r="Y49" s="11">
        <v>0</v>
      </c>
      <c r="Z49" s="11">
        <v>1</v>
      </c>
      <c r="AA49" s="11">
        <v>0</v>
      </c>
      <c r="AB49" s="11">
        <v>0</v>
      </c>
      <c r="AC49" s="11">
        <v>0</v>
      </c>
      <c r="AD49" t="s">
        <v>549</v>
      </c>
      <c r="AE49" t="s">
        <v>542</v>
      </c>
      <c r="AI49" t="s">
        <v>572</v>
      </c>
    </row>
    <row r="50" spans="1:35" x14ac:dyDescent="0.25">
      <c r="A50" s="21">
        <v>44233</v>
      </c>
      <c r="B50" s="21">
        <v>37594</v>
      </c>
      <c r="C50">
        <v>2</v>
      </c>
      <c r="D50" s="11">
        <v>33333</v>
      </c>
      <c r="E50" s="55">
        <f t="shared" si="0"/>
        <v>1.054233089394266</v>
      </c>
      <c r="F50" s="55">
        <f t="shared" si="1"/>
        <v>1.3496002333035464</v>
      </c>
      <c r="G50" s="11">
        <v>9763318</v>
      </c>
      <c r="I50">
        <v>0</v>
      </c>
      <c r="J50">
        <v>0</v>
      </c>
      <c r="K50">
        <v>0</v>
      </c>
      <c r="L50">
        <v>0</v>
      </c>
      <c r="M50">
        <v>0</v>
      </c>
      <c r="N50">
        <v>0</v>
      </c>
      <c r="O50">
        <v>0</v>
      </c>
      <c r="P50">
        <v>0</v>
      </c>
      <c r="Q50">
        <v>0</v>
      </c>
      <c r="R50">
        <v>0</v>
      </c>
      <c r="S50">
        <v>0</v>
      </c>
      <c r="T50">
        <v>0</v>
      </c>
      <c r="U50">
        <v>0</v>
      </c>
      <c r="X50">
        <v>1</v>
      </c>
      <c r="Y50">
        <v>0</v>
      </c>
      <c r="Z50">
        <v>0</v>
      </c>
      <c r="AA50">
        <v>0</v>
      </c>
      <c r="AB50">
        <v>0</v>
      </c>
      <c r="AC50">
        <v>0</v>
      </c>
      <c r="AI50" t="s">
        <v>540</v>
      </c>
    </row>
    <row r="51" spans="1:35" x14ac:dyDescent="0.25">
      <c r="A51" s="21">
        <v>44233</v>
      </c>
      <c r="B51" s="21">
        <v>37594</v>
      </c>
      <c r="C51">
        <v>2</v>
      </c>
      <c r="D51" s="11">
        <v>30523</v>
      </c>
      <c r="E51" s="55">
        <f t="shared" si="0"/>
        <v>0.96536035123094777</v>
      </c>
      <c r="F51" s="55">
        <f t="shared" si="1"/>
        <v>1.1409807842902144</v>
      </c>
      <c r="G51" s="11">
        <v>8254117</v>
      </c>
      <c r="I51">
        <v>0</v>
      </c>
      <c r="J51">
        <v>0</v>
      </c>
      <c r="K51">
        <v>0</v>
      </c>
      <c r="L51">
        <v>0</v>
      </c>
      <c r="M51">
        <v>0</v>
      </c>
      <c r="N51">
        <v>0</v>
      </c>
      <c r="O51">
        <v>0</v>
      </c>
      <c r="P51">
        <v>0</v>
      </c>
      <c r="Q51">
        <v>0</v>
      </c>
      <c r="R51">
        <v>0</v>
      </c>
      <c r="S51">
        <v>0</v>
      </c>
      <c r="T51">
        <v>0</v>
      </c>
      <c r="U51">
        <v>0</v>
      </c>
      <c r="X51">
        <v>1</v>
      </c>
      <c r="Y51">
        <v>0</v>
      </c>
      <c r="Z51">
        <v>0</v>
      </c>
      <c r="AA51">
        <v>0</v>
      </c>
      <c r="AB51">
        <v>0</v>
      </c>
      <c r="AC51">
        <v>0</v>
      </c>
      <c r="AI51" t="s">
        <v>540</v>
      </c>
    </row>
    <row r="54" spans="1:35" x14ac:dyDescent="0.25">
      <c r="G54" s="32">
        <f>AVERAGE(H34:H51)</f>
        <v>11404509.25</v>
      </c>
    </row>
    <row r="55" spans="1:35" x14ac:dyDescent="0.25">
      <c r="AF55" t="s">
        <v>580</v>
      </c>
    </row>
    <row r="56" spans="1:35" x14ac:dyDescent="0.25">
      <c r="AF56" t="s">
        <v>581</v>
      </c>
    </row>
    <row r="57" spans="1:35" x14ac:dyDescent="0.25">
      <c r="AF57" t="s">
        <v>582</v>
      </c>
    </row>
    <row r="58" spans="1:35" ht="13" x14ac:dyDescent="0.3">
      <c r="L58" s="51"/>
      <c r="M58" s="51"/>
      <c r="N58" s="51"/>
      <c r="O58" s="51"/>
      <c r="P58" s="51"/>
      <c r="Q58" s="51"/>
      <c r="AF58" t="s">
        <v>583</v>
      </c>
    </row>
  </sheetData>
  <autoFilter ref="A1:AI51" xr:uid="{71AF67DD-3ACE-4292-9A4D-BEABE372BB0D}"/>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67C70-0947-429A-8BB4-2AA03EE55D9F}">
  <dimension ref="A1:AG58"/>
  <sheetViews>
    <sheetView topLeftCell="AA1" zoomScale="60" zoomScaleNormal="60" workbookViewId="0">
      <selection activeCell="AE15" sqref="AE15"/>
    </sheetView>
  </sheetViews>
  <sheetFormatPr baseColWidth="10" defaultRowHeight="12.5" x14ac:dyDescent="0.25"/>
  <cols>
    <col min="1" max="1" width="17.36328125" customWidth="1"/>
    <col min="2" max="2" width="14.08984375" customWidth="1"/>
    <col min="3" max="19" width="20.6328125" customWidth="1"/>
    <col min="20" max="20" width="30.08984375" customWidth="1"/>
    <col min="21" max="28" width="20.6328125" customWidth="1"/>
    <col min="29" max="29" width="24.36328125" customWidth="1"/>
    <col min="30" max="31" width="20.6328125" customWidth="1"/>
    <col min="32" max="32" width="35.81640625" customWidth="1"/>
    <col min="33" max="34" width="20.6328125" customWidth="1"/>
  </cols>
  <sheetData>
    <row r="1" spans="1:33" ht="13" x14ac:dyDescent="0.3">
      <c r="A1" s="16" t="s">
        <v>0</v>
      </c>
      <c r="B1" s="16" t="s">
        <v>1</v>
      </c>
      <c r="C1" s="37" t="s">
        <v>14</v>
      </c>
      <c r="D1" s="37" t="s">
        <v>2</v>
      </c>
      <c r="E1" s="37" t="s">
        <v>3</v>
      </c>
      <c r="F1" s="37" t="s">
        <v>4</v>
      </c>
      <c r="G1" s="37" t="s">
        <v>5</v>
      </c>
      <c r="H1" s="37" t="s">
        <v>18</v>
      </c>
      <c r="I1" s="37" t="s">
        <v>15</v>
      </c>
      <c r="J1" s="37" t="s">
        <v>6</v>
      </c>
      <c r="K1" s="37" t="s">
        <v>7</v>
      </c>
      <c r="L1" s="37" t="s">
        <v>8</v>
      </c>
      <c r="M1" s="37" t="s">
        <v>9</v>
      </c>
      <c r="N1" s="37" t="s">
        <v>10</v>
      </c>
      <c r="O1" s="37" t="s">
        <v>11</v>
      </c>
      <c r="P1" s="37" t="s">
        <v>19</v>
      </c>
      <c r="Q1" s="37" t="s">
        <v>20</v>
      </c>
      <c r="R1" s="37" t="s">
        <v>12</v>
      </c>
      <c r="S1" s="37" t="s">
        <v>16</v>
      </c>
      <c r="T1" s="37" t="s">
        <v>17</v>
      </c>
      <c r="U1" s="37" t="s">
        <v>21</v>
      </c>
      <c r="V1" s="37" t="s">
        <v>22</v>
      </c>
      <c r="W1" s="37" t="s">
        <v>23</v>
      </c>
      <c r="X1" s="37" t="s">
        <v>24</v>
      </c>
      <c r="Y1" s="37" t="s">
        <v>25</v>
      </c>
      <c r="Z1" s="37" t="s">
        <v>26</v>
      </c>
      <c r="AA1" s="37" t="s">
        <v>27</v>
      </c>
      <c r="AB1" s="37" t="s">
        <v>68</v>
      </c>
      <c r="AC1" s="37" t="s">
        <v>465</v>
      </c>
      <c r="AD1" s="37" t="s">
        <v>120</v>
      </c>
      <c r="AE1" s="37" t="s">
        <v>121</v>
      </c>
      <c r="AF1" s="37" t="s">
        <v>69</v>
      </c>
      <c r="AG1" s="37" t="s">
        <v>13</v>
      </c>
    </row>
    <row r="2" spans="1:33" x14ac:dyDescent="0.25">
      <c r="A2" s="21">
        <v>44235</v>
      </c>
      <c r="B2" s="21">
        <v>44191</v>
      </c>
      <c r="C2">
        <v>2</v>
      </c>
      <c r="D2" s="11">
        <v>18190</v>
      </c>
      <c r="E2" s="11">
        <v>4605624</v>
      </c>
      <c r="G2">
        <v>0</v>
      </c>
      <c r="H2">
        <v>0</v>
      </c>
      <c r="I2">
        <v>0</v>
      </c>
      <c r="J2">
        <v>0</v>
      </c>
      <c r="K2">
        <v>0</v>
      </c>
      <c r="L2">
        <v>0</v>
      </c>
      <c r="M2">
        <v>0</v>
      </c>
      <c r="N2">
        <v>0</v>
      </c>
      <c r="O2">
        <v>0</v>
      </c>
      <c r="P2">
        <v>0</v>
      </c>
      <c r="Q2">
        <v>1</v>
      </c>
      <c r="R2">
        <v>1</v>
      </c>
      <c r="S2">
        <v>0</v>
      </c>
      <c r="V2">
        <v>1</v>
      </c>
      <c r="W2">
        <v>1</v>
      </c>
      <c r="X2">
        <v>1</v>
      </c>
      <c r="Y2">
        <v>0</v>
      </c>
      <c r="Z2">
        <v>0</v>
      </c>
      <c r="AA2">
        <v>0</v>
      </c>
      <c r="AF2" s="34">
        <f>(AD3+AE3)/204000000</f>
        <v>2.0170871568627451E-2</v>
      </c>
      <c r="AG2" t="s">
        <v>576</v>
      </c>
    </row>
    <row r="3" spans="1:33" x14ac:dyDescent="0.25">
      <c r="A3" s="21">
        <v>44235</v>
      </c>
      <c r="B3" s="21">
        <v>44191</v>
      </c>
      <c r="C3">
        <v>2</v>
      </c>
      <c r="D3" s="11">
        <v>38566</v>
      </c>
      <c r="E3" s="11">
        <v>4100022</v>
      </c>
      <c r="G3">
        <v>1</v>
      </c>
      <c r="H3">
        <v>0</v>
      </c>
      <c r="I3">
        <v>0</v>
      </c>
      <c r="J3">
        <v>0</v>
      </c>
      <c r="K3">
        <v>1</v>
      </c>
      <c r="L3">
        <v>1</v>
      </c>
      <c r="M3">
        <v>0</v>
      </c>
      <c r="N3">
        <v>0</v>
      </c>
      <c r="O3">
        <v>0</v>
      </c>
      <c r="P3">
        <v>0</v>
      </c>
      <c r="Q3">
        <v>0</v>
      </c>
      <c r="R3">
        <v>0</v>
      </c>
      <c r="S3">
        <v>0</v>
      </c>
      <c r="T3" t="s">
        <v>573</v>
      </c>
      <c r="U3">
        <v>1</v>
      </c>
      <c r="V3">
        <v>1</v>
      </c>
      <c r="W3">
        <v>0</v>
      </c>
      <c r="X3">
        <v>0</v>
      </c>
      <c r="Y3">
        <v>0</v>
      </c>
      <c r="Z3">
        <v>0</v>
      </c>
      <c r="AA3">
        <v>0</v>
      </c>
      <c r="AB3" t="s">
        <v>87</v>
      </c>
      <c r="AC3" t="s">
        <v>574</v>
      </c>
      <c r="AD3" s="11">
        <f>AVERAGE(D2:D52)</f>
        <v>14835.8</v>
      </c>
      <c r="AE3" s="11">
        <f>E2:E52</f>
        <v>4100022</v>
      </c>
      <c r="AF3" s="40">
        <f>(AD3+AE3)/204000000</f>
        <v>2.0170871568627451E-2</v>
      </c>
      <c r="AG3" t="s">
        <v>575</v>
      </c>
    </row>
    <row r="4" spans="1:33" x14ac:dyDescent="0.25">
      <c r="A4" s="21">
        <v>44235</v>
      </c>
      <c r="B4" s="21">
        <v>44191</v>
      </c>
      <c r="C4">
        <v>1</v>
      </c>
      <c r="D4" s="11">
        <v>15659</v>
      </c>
      <c r="E4" s="11">
        <v>3571160</v>
      </c>
      <c r="G4">
        <v>1</v>
      </c>
      <c r="H4">
        <v>0</v>
      </c>
      <c r="I4">
        <v>0</v>
      </c>
      <c r="J4">
        <v>0</v>
      </c>
      <c r="K4">
        <v>1</v>
      </c>
      <c r="L4">
        <v>0</v>
      </c>
      <c r="M4">
        <v>0</v>
      </c>
      <c r="N4">
        <v>0</v>
      </c>
      <c r="O4">
        <v>0</v>
      </c>
      <c r="P4">
        <v>0</v>
      </c>
      <c r="Q4">
        <v>1</v>
      </c>
      <c r="R4">
        <v>0</v>
      </c>
      <c r="S4">
        <v>0</v>
      </c>
      <c r="T4" t="s">
        <v>577</v>
      </c>
      <c r="U4">
        <v>1</v>
      </c>
      <c r="V4">
        <v>1</v>
      </c>
      <c r="W4">
        <v>1</v>
      </c>
      <c r="X4">
        <v>0</v>
      </c>
      <c r="Y4">
        <v>0</v>
      </c>
      <c r="Z4">
        <v>0</v>
      </c>
      <c r="AA4">
        <v>0</v>
      </c>
      <c r="AB4" t="s">
        <v>87</v>
      </c>
      <c r="AC4" t="s">
        <v>574</v>
      </c>
      <c r="AG4" t="s">
        <v>578</v>
      </c>
    </row>
    <row r="5" spans="1:33" x14ac:dyDescent="0.25">
      <c r="A5" s="21">
        <v>44235</v>
      </c>
      <c r="B5" s="21">
        <v>44188</v>
      </c>
      <c r="C5">
        <v>1</v>
      </c>
      <c r="D5" s="11">
        <v>22047</v>
      </c>
      <c r="E5" s="11">
        <v>3987254</v>
      </c>
      <c r="G5">
        <v>0</v>
      </c>
      <c r="H5">
        <v>0</v>
      </c>
      <c r="I5">
        <v>0</v>
      </c>
      <c r="J5">
        <v>0</v>
      </c>
      <c r="K5">
        <v>0</v>
      </c>
      <c r="L5">
        <v>0</v>
      </c>
      <c r="M5">
        <v>0</v>
      </c>
      <c r="N5">
        <v>0</v>
      </c>
      <c r="O5">
        <v>0</v>
      </c>
      <c r="P5">
        <v>0</v>
      </c>
      <c r="Q5">
        <v>1</v>
      </c>
      <c r="R5">
        <v>0</v>
      </c>
      <c r="S5">
        <v>0</v>
      </c>
      <c r="V5">
        <v>0</v>
      </c>
      <c r="W5">
        <v>1</v>
      </c>
      <c r="X5">
        <v>0</v>
      </c>
      <c r="Y5">
        <v>0</v>
      </c>
      <c r="Z5">
        <v>0</v>
      </c>
      <c r="AA5">
        <v>0</v>
      </c>
      <c r="AF5" t="s">
        <v>856</v>
      </c>
      <c r="AG5" t="s">
        <v>579</v>
      </c>
    </row>
    <row r="6" spans="1:33" x14ac:dyDescent="0.25">
      <c r="A6" s="21">
        <v>44235</v>
      </c>
      <c r="B6" s="21">
        <v>44187</v>
      </c>
      <c r="C6">
        <v>2</v>
      </c>
      <c r="D6" s="11">
        <v>15134</v>
      </c>
      <c r="E6" s="11">
        <v>3986638</v>
      </c>
      <c r="G6">
        <v>0</v>
      </c>
      <c r="H6">
        <v>0</v>
      </c>
      <c r="I6">
        <v>0</v>
      </c>
      <c r="J6">
        <v>0</v>
      </c>
      <c r="K6">
        <v>0</v>
      </c>
      <c r="L6">
        <v>0</v>
      </c>
      <c r="M6">
        <v>0</v>
      </c>
      <c r="N6">
        <v>0</v>
      </c>
      <c r="O6">
        <v>0</v>
      </c>
      <c r="P6">
        <v>0</v>
      </c>
      <c r="Q6">
        <v>0</v>
      </c>
      <c r="R6">
        <v>0</v>
      </c>
      <c r="S6">
        <v>0</v>
      </c>
      <c r="V6">
        <v>1</v>
      </c>
      <c r="W6">
        <v>0</v>
      </c>
      <c r="X6">
        <v>0</v>
      </c>
      <c r="Y6">
        <v>0</v>
      </c>
      <c r="Z6">
        <v>0</v>
      </c>
      <c r="AA6">
        <v>0</v>
      </c>
      <c r="AG6" t="s">
        <v>584</v>
      </c>
    </row>
    <row r="7" spans="1:33" x14ac:dyDescent="0.25">
      <c r="A7" s="21">
        <v>44235</v>
      </c>
      <c r="B7" s="21">
        <v>44186</v>
      </c>
      <c r="C7">
        <v>3</v>
      </c>
      <c r="D7" s="11">
        <v>12635</v>
      </c>
      <c r="E7" s="11">
        <v>2611808</v>
      </c>
      <c r="F7" s="11">
        <v>33655453</v>
      </c>
      <c r="G7" s="11">
        <v>0</v>
      </c>
      <c r="H7" s="11">
        <v>0</v>
      </c>
      <c r="I7" s="11">
        <v>0</v>
      </c>
      <c r="J7" s="11">
        <v>0</v>
      </c>
      <c r="K7" s="11">
        <v>0</v>
      </c>
      <c r="L7" s="11">
        <v>0</v>
      </c>
      <c r="M7" s="11">
        <v>0</v>
      </c>
      <c r="N7" s="11">
        <v>0</v>
      </c>
      <c r="O7" s="11">
        <v>0</v>
      </c>
      <c r="P7" s="11">
        <v>0</v>
      </c>
      <c r="Q7" s="11">
        <v>1</v>
      </c>
      <c r="R7" s="11">
        <v>1</v>
      </c>
      <c r="S7" s="11">
        <v>0</v>
      </c>
      <c r="V7" s="11">
        <v>0</v>
      </c>
      <c r="W7" s="11">
        <v>1</v>
      </c>
      <c r="X7" s="11">
        <v>1</v>
      </c>
      <c r="Y7" s="11">
        <v>1</v>
      </c>
      <c r="Z7" s="11">
        <v>0</v>
      </c>
      <c r="AA7" s="11">
        <v>0</v>
      </c>
      <c r="AG7" t="s">
        <v>585</v>
      </c>
    </row>
    <row r="8" spans="1:33" x14ac:dyDescent="0.25">
      <c r="A8" s="21">
        <v>44235</v>
      </c>
      <c r="B8" s="21">
        <v>44183</v>
      </c>
      <c r="C8">
        <v>1</v>
      </c>
      <c r="D8" s="11">
        <v>23261</v>
      </c>
      <c r="E8" s="11">
        <v>3244666</v>
      </c>
      <c r="G8">
        <v>0</v>
      </c>
      <c r="H8">
        <v>0</v>
      </c>
      <c r="I8">
        <v>0</v>
      </c>
      <c r="J8">
        <v>0</v>
      </c>
      <c r="K8">
        <v>0</v>
      </c>
      <c r="L8">
        <v>0</v>
      </c>
      <c r="M8">
        <v>0</v>
      </c>
      <c r="N8">
        <v>0</v>
      </c>
      <c r="O8">
        <v>0</v>
      </c>
      <c r="P8">
        <v>0</v>
      </c>
      <c r="Q8">
        <v>0</v>
      </c>
      <c r="R8">
        <v>0</v>
      </c>
      <c r="S8">
        <v>0</v>
      </c>
      <c r="V8">
        <v>1</v>
      </c>
      <c r="W8">
        <v>0</v>
      </c>
      <c r="X8">
        <v>0</v>
      </c>
      <c r="Y8">
        <v>0</v>
      </c>
      <c r="Z8">
        <v>0</v>
      </c>
      <c r="AA8">
        <v>0</v>
      </c>
      <c r="AG8" t="s">
        <v>586</v>
      </c>
    </row>
    <row r="9" spans="1:33" x14ac:dyDescent="0.25">
      <c r="A9" s="21">
        <v>44235</v>
      </c>
      <c r="B9" s="21">
        <v>44182</v>
      </c>
      <c r="C9">
        <v>1</v>
      </c>
      <c r="D9" s="11">
        <v>15466</v>
      </c>
      <c r="E9" s="11">
        <v>2136082</v>
      </c>
      <c r="G9">
        <v>0</v>
      </c>
      <c r="H9">
        <v>0</v>
      </c>
      <c r="I9">
        <v>0</v>
      </c>
      <c r="J9">
        <v>0</v>
      </c>
      <c r="K9">
        <v>0</v>
      </c>
      <c r="L9">
        <v>0</v>
      </c>
      <c r="M9">
        <v>0</v>
      </c>
      <c r="N9">
        <v>0</v>
      </c>
      <c r="O9">
        <v>0</v>
      </c>
      <c r="P9">
        <v>0</v>
      </c>
      <c r="Q9">
        <v>1</v>
      </c>
      <c r="R9">
        <v>0</v>
      </c>
      <c r="S9">
        <v>0</v>
      </c>
      <c r="V9">
        <v>0</v>
      </c>
      <c r="W9">
        <v>1</v>
      </c>
      <c r="X9">
        <v>0</v>
      </c>
      <c r="Y9">
        <v>0</v>
      </c>
      <c r="Z9">
        <v>0</v>
      </c>
      <c r="AA9">
        <v>0</v>
      </c>
      <c r="AG9" t="s">
        <v>587</v>
      </c>
    </row>
    <row r="10" spans="1:33" x14ac:dyDescent="0.25">
      <c r="A10" s="21">
        <v>44235</v>
      </c>
      <c r="B10" s="21">
        <v>44180</v>
      </c>
      <c r="C10">
        <v>2</v>
      </c>
      <c r="D10" s="11">
        <v>8668</v>
      </c>
      <c r="E10" s="11">
        <v>3179211</v>
      </c>
      <c r="G10">
        <v>0</v>
      </c>
      <c r="H10">
        <v>0</v>
      </c>
      <c r="I10">
        <v>0</v>
      </c>
      <c r="J10">
        <v>0</v>
      </c>
      <c r="K10">
        <v>0</v>
      </c>
      <c r="L10">
        <v>0</v>
      </c>
      <c r="M10">
        <v>0</v>
      </c>
      <c r="N10">
        <v>0</v>
      </c>
      <c r="O10">
        <v>0</v>
      </c>
      <c r="P10">
        <v>0</v>
      </c>
      <c r="Q10">
        <v>1</v>
      </c>
      <c r="R10">
        <v>1</v>
      </c>
      <c r="S10">
        <v>0</v>
      </c>
      <c r="V10">
        <v>0</v>
      </c>
      <c r="W10">
        <v>1</v>
      </c>
      <c r="X10">
        <v>0</v>
      </c>
      <c r="Y10">
        <v>0</v>
      </c>
      <c r="Z10">
        <v>0</v>
      </c>
      <c r="AA10">
        <v>0</v>
      </c>
      <c r="AG10" t="s">
        <v>590</v>
      </c>
    </row>
    <row r="11" spans="1:33" x14ac:dyDescent="0.25">
      <c r="A11" s="21">
        <v>44235</v>
      </c>
      <c r="B11" s="21">
        <v>44180</v>
      </c>
      <c r="C11">
        <v>1</v>
      </c>
      <c r="D11" s="11">
        <v>18037</v>
      </c>
      <c r="E11" s="11">
        <v>2081679</v>
      </c>
      <c r="G11">
        <v>1</v>
      </c>
      <c r="H11">
        <v>0</v>
      </c>
      <c r="I11">
        <v>0</v>
      </c>
      <c r="J11">
        <v>0</v>
      </c>
      <c r="K11">
        <v>1</v>
      </c>
      <c r="L11">
        <v>0</v>
      </c>
      <c r="M11">
        <v>0</v>
      </c>
      <c r="N11">
        <v>0</v>
      </c>
      <c r="O11">
        <v>0</v>
      </c>
      <c r="P11">
        <v>0</v>
      </c>
      <c r="Q11">
        <v>0</v>
      </c>
      <c r="R11">
        <v>0</v>
      </c>
      <c r="S11">
        <v>0</v>
      </c>
      <c r="T11" t="s">
        <v>588</v>
      </c>
      <c r="U11">
        <v>1</v>
      </c>
      <c r="V11">
        <v>1</v>
      </c>
      <c r="W11">
        <v>0</v>
      </c>
      <c r="X11">
        <v>1</v>
      </c>
      <c r="Y11">
        <v>0</v>
      </c>
      <c r="Z11">
        <v>0</v>
      </c>
      <c r="AA11">
        <v>0</v>
      </c>
      <c r="AB11" t="s">
        <v>544</v>
      </c>
      <c r="AC11" t="s">
        <v>408</v>
      </c>
      <c r="AG11" t="s">
        <v>589</v>
      </c>
    </row>
    <row r="12" spans="1:33" x14ac:dyDescent="0.25">
      <c r="A12" s="21">
        <v>44235</v>
      </c>
      <c r="B12" s="21">
        <v>44179</v>
      </c>
      <c r="C12">
        <v>1</v>
      </c>
      <c r="D12" s="11">
        <v>11536</v>
      </c>
      <c r="E12" s="11">
        <v>2572475</v>
      </c>
      <c r="G12">
        <v>0</v>
      </c>
      <c r="H12">
        <v>0</v>
      </c>
      <c r="I12">
        <v>0</v>
      </c>
      <c r="J12">
        <v>0</v>
      </c>
      <c r="K12">
        <v>0</v>
      </c>
      <c r="L12">
        <v>0</v>
      </c>
      <c r="M12">
        <v>0</v>
      </c>
      <c r="N12">
        <v>0</v>
      </c>
      <c r="O12">
        <v>0</v>
      </c>
      <c r="P12">
        <v>0</v>
      </c>
      <c r="Q12">
        <v>0</v>
      </c>
      <c r="R12">
        <v>0</v>
      </c>
      <c r="S12">
        <v>0</v>
      </c>
      <c r="V12">
        <v>1</v>
      </c>
      <c r="W12">
        <v>0</v>
      </c>
      <c r="X12">
        <v>0</v>
      </c>
      <c r="Y12">
        <v>0</v>
      </c>
      <c r="Z12">
        <v>0</v>
      </c>
      <c r="AA12">
        <v>0</v>
      </c>
      <c r="AG12" t="s">
        <v>594</v>
      </c>
    </row>
    <row r="13" spans="1:33" x14ac:dyDescent="0.25">
      <c r="A13" s="21">
        <v>44235</v>
      </c>
      <c r="B13" s="21">
        <v>44179</v>
      </c>
      <c r="C13">
        <v>2</v>
      </c>
      <c r="D13" s="11">
        <v>6474</v>
      </c>
      <c r="E13" s="11">
        <v>1667191</v>
      </c>
      <c r="G13">
        <v>0</v>
      </c>
      <c r="H13">
        <v>0</v>
      </c>
      <c r="I13">
        <v>0</v>
      </c>
      <c r="J13">
        <v>0</v>
      </c>
      <c r="K13">
        <v>0</v>
      </c>
      <c r="L13">
        <v>0</v>
      </c>
      <c r="M13">
        <v>0</v>
      </c>
      <c r="N13">
        <v>0</v>
      </c>
      <c r="O13">
        <v>0</v>
      </c>
      <c r="P13">
        <v>1</v>
      </c>
      <c r="Q13">
        <v>1</v>
      </c>
      <c r="R13">
        <v>0</v>
      </c>
      <c r="S13">
        <v>1</v>
      </c>
      <c r="V13">
        <v>1</v>
      </c>
      <c r="W13">
        <v>0</v>
      </c>
      <c r="X13">
        <v>0</v>
      </c>
      <c r="Y13">
        <v>0</v>
      </c>
      <c r="Z13">
        <v>0</v>
      </c>
      <c r="AA13">
        <v>0</v>
      </c>
      <c r="AG13" t="s">
        <v>593</v>
      </c>
    </row>
    <row r="14" spans="1:33" x14ac:dyDescent="0.25">
      <c r="A14" s="21">
        <v>44235</v>
      </c>
      <c r="B14" s="21">
        <v>44179</v>
      </c>
      <c r="C14">
        <v>3</v>
      </c>
      <c r="D14" s="11">
        <v>7968</v>
      </c>
      <c r="E14" s="11">
        <v>597016</v>
      </c>
      <c r="F14" s="11">
        <v>9771658</v>
      </c>
      <c r="G14" s="11">
        <v>1</v>
      </c>
      <c r="H14" s="11">
        <v>0</v>
      </c>
      <c r="I14" s="11">
        <v>0</v>
      </c>
      <c r="J14" s="11">
        <v>0</v>
      </c>
      <c r="K14" s="11">
        <v>1</v>
      </c>
      <c r="L14" s="11">
        <v>1</v>
      </c>
      <c r="M14" s="11">
        <v>0</v>
      </c>
      <c r="N14" s="11">
        <v>0</v>
      </c>
      <c r="O14" s="11">
        <v>0</v>
      </c>
      <c r="P14" s="11">
        <v>0</v>
      </c>
      <c r="Q14" s="11">
        <v>0</v>
      </c>
      <c r="R14" s="11">
        <v>0</v>
      </c>
      <c r="S14" s="11">
        <v>0</v>
      </c>
      <c r="T14" t="s">
        <v>591</v>
      </c>
      <c r="U14" s="11">
        <v>1</v>
      </c>
      <c r="V14" s="11">
        <v>1</v>
      </c>
      <c r="W14" s="11">
        <v>0</v>
      </c>
      <c r="X14" s="11">
        <v>0</v>
      </c>
      <c r="Y14" s="11">
        <v>0</v>
      </c>
      <c r="Z14" s="11">
        <v>0</v>
      </c>
      <c r="AA14" s="11">
        <v>0</v>
      </c>
      <c r="AB14" t="s">
        <v>544</v>
      </c>
      <c r="AC14" t="s">
        <v>131</v>
      </c>
      <c r="AG14" t="s">
        <v>592</v>
      </c>
    </row>
    <row r="15" spans="1:33" x14ac:dyDescent="0.25">
      <c r="A15" s="21">
        <v>44235</v>
      </c>
      <c r="B15" s="21">
        <v>44176</v>
      </c>
      <c r="C15">
        <v>1</v>
      </c>
      <c r="D15" s="11">
        <v>31605</v>
      </c>
      <c r="E15" s="11">
        <v>2506947</v>
      </c>
      <c r="G15">
        <v>0</v>
      </c>
      <c r="H15">
        <v>0</v>
      </c>
      <c r="I15">
        <v>0</v>
      </c>
      <c r="J15">
        <v>0</v>
      </c>
      <c r="K15">
        <v>0</v>
      </c>
      <c r="L15">
        <v>0</v>
      </c>
      <c r="M15">
        <v>0</v>
      </c>
      <c r="N15">
        <v>0</v>
      </c>
      <c r="O15">
        <v>0</v>
      </c>
      <c r="P15">
        <v>0</v>
      </c>
      <c r="Q15">
        <v>1</v>
      </c>
      <c r="R15">
        <v>0</v>
      </c>
      <c r="S15">
        <v>0</v>
      </c>
      <c r="V15">
        <v>0</v>
      </c>
      <c r="W15">
        <v>0</v>
      </c>
      <c r="X15">
        <v>0</v>
      </c>
      <c r="Y15">
        <v>0</v>
      </c>
      <c r="Z15">
        <v>1</v>
      </c>
      <c r="AA15">
        <v>0</v>
      </c>
      <c r="AG15" t="s">
        <v>595</v>
      </c>
    </row>
    <row r="16" spans="1:33" x14ac:dyDescent="0.25">
      <c r="A16" s="21">
        <v>44235</v>
      </c>
      <c r="B16" s="21">
        <v>44174</v>
      </c>
      <c r="C16">
        <v>2</v>
      </c>
      <c r="D16" s="11">
        <v>20145</v>
      </c>
      <c r="E16" s="11">
        <v>3602727</v>
      </c>
      <c r="G16">
        <v>1</v>
      </c>
      <c r="H16" s="39">
        <v>0</v>
      </c>
      <c r="I16">
        <v>0</v>
      </c>
      <c r="J16">
        <v>0</v>
      </c>
      <c r="K16">
        <v>1</v>
      </c>
      <c r="L16">
        <v>1</v>
      </c>
      <c r="M16">
        <v>0</v>
      </c>
      <c r="N16">
        <v>0</v>
      </c>
      <c r="O16">
        <v>0</v>
      </c>
      <c r="P16">
        <v>0</v>
      </c>
      <c r="Q16">
        <v>0</v>
      </c>
      <c r="R16">
        <v>0</v>
      </c>
      <c r="S16">
        <v>0</v>
      </c>
      <c r="T16" t="s">
        <v>596</v>
      </c>
      <c r="U16">
        <v>1</v>
      </c>
      <c r="V16">
        <v>1</v>
      </c>
      <c r="W16">
        <v>0</v>
      </c>
      <c r="X16">
        <v>1</v>
      </c>
      <c r="Y16">
        <v>0</v>
      </c>
      <c r="Z16">
        <v>0</v>
      </c>
      <c r="AA16">
        <v>0</v>
      </c>
      <c r="AB16" t="s">
        <v>544</v>
      </c>
      <c r="AC16" t="s">
        <v>597</v>
      </c>
      <c r="AG16" t="s">
        <v>598</v>
      </c>
    </row>
    <row r="17" spans="1:33" x14ac:dyDescent="0.25">
      <c r="A17" s="21">
        <v>44235</v>
      </c>
      <c r="B17" s="21">
        <v>44173</v>
      </c>
      <c r="C17">
        <v>2</v>
      </c>
      <c r="D17" s="11">
        <v>13561</v>
      </c>
      <c r="E17" s="11">
        <v>3160392</v>
      </c>
      <c r="G17">
        <v>0</v>
      </c>
      <c r="H17">
        <v>0</v>
      </c>
      <c r="I17">
        <v>0</v>
      </c>
      <c r="J17">
        <v>0</v>
      </c>
      <c r="K17">
        <v>0</v>
      </c>
      <c r="L17">
        <v>0</v>
      </c>
      <c r="M17">
        <v>0</v>
      </c>
      <c r="N17">
        <v>0</v>
      </c>
      <c r="O17">
        <v>0</v>
      </c>
      <c r="P17">
        <v>0</v>
      </c>
      <c r="Q17">
        <v>1</v>
      </c>
      <c r="R17">
        <v>1</v>
      </c>
      <c r="S17" s="39">
        <v>0</v>
      </c>
      <c r="V17">
        <v>0</v>
      </c>
      <c r="W17">
        <v>1</v>
      </c>
      <c r="X17">
        <v>0</v>
      </c>
      <c r="Y17">
        <v>0</v>
      </c>
      <c r="Z17">
        <v>0</v>
      </c>
      <c r="AA17">
        <v>0</v>
      </c>
      <c r="AG17" t="s">
        <v>601</v>
      </c>
    </row>
    <row r="18" spans="1:33" x14ac:dyDescent="0.25">
      <c r="A18" s="21">
        <v>44235</v>
      </c>
      <c r="B18" s="21">
        <v>44173</v>
      </c>
      <c r="C18">
        <v>1</v>
      </c>
      <c r="D18" s="11">
        <v>8989</v>
      </c>
      <c r="E18" s="11">
        <v>2160242</v>
      </c>
      <c r="G18">
        <v>0</v>
      </c>
      <c r="H18">
        <v>0</v>
      </c>
      <c r="I18">
        <v>0</v>
      </c>
      <c r="J18">
        <v>0</v>
      </c>
      <c r="K18">
        <v>0</v>
      </c>
      <c r="L18">
        <v>0</v>
      </c>
      <c r="M18">
        <v>0</v>
      </c>
      <c r="N18">
        <v>0</v>
      </c>
      <c r="O18">
        <v>0</v>
      </c>
      <c r="P18">
        <v>0</v>
      </c>
      <c r="Q18">
        <v>0</v>
      </c>
      <c r="R18">
        <v>0</v>
      </c>
      <c r="S18">
        <v>0</v>
      </c>
      <c r="V18">
        <v>1</v>
      </c>
      <c r="W18">
        <v>0</v>
      </c>
      <c r="X18">
        <v>0</v>
      </c>
      <c r="Y18">
        <v>0</v>
      </c>
      <c r="Z18">
        <v>0</v>
      </c>
      <c r="AA18">
        <v>0</v>
      </c>
      <c r="AG18" t="s">
        <v>563</v>
      </c>
    </row>
    <row r="19" spans="1:33" x14ac:dyDescent="0.25">
      <c r="A19" s="21">
        <v>44235</v>
      </c>
      <c r="B19" s="21">
        <v>44173</v>
      </c>
      <c r="C19">
        <v>2</v>
      </c>
      <c r="D19" s="11">
        <v>9058</v>
      </c>
      <c r="E19" s="11">
        <v>2127966</v>
      </c>
      <c r="G19">
        <v>1</v>
      </c>
      <c r="H19">
        <v>0</v>
      </c>
      <c r="I19">
        <v>0</v>
      </c>
      <c r="J19">
        <v>0</v>
      </c>
      <c r="K19">
        <v>1</v>
      </c>
      <c r="L19">
        <v>1</v>
      </c>
      <c r="M19">
        <v>0</v>
      </c>
      <c r="N19">
        <v>0</v>
      </c>
      <c r="O19">
        <v>0</v>
      </c>
      <c r="P19">
        <v>0</v>
      </c>
      <c r="Q19">
        <v>1</v>
      </c>
      <c r="R19">
        <v>0</v>
      </c>
      <c r="S19">
        <v>0</v>
      </c>
      <c r="T19" t="s">
        <v>599</v>
      </c>
      <c r="U19">
        <v>1</v>
      </c>
      <c r="V19">
        <v>1</v>
      </c>
      <c r="W19">
        <v>0</v>
      </c>
      <c r="X19">
        <v>1</v>
      </c>
      <c r="Y19">
        <v>0</v>
      </c>
      <c r="Z19">
        <v>0</v>
      </c>
      <c r="AA19">
        <v>0</v>
      </c>
      <c r="AB19" t="s">
        <v>96</v>
      </c>
      <c r="AC19" t="s">
        <v>408</v>
      </c>
      <c r="AG19" t="s">
        <v>600</v>
      </c>
    </row>
    <row r="20" spans="1:33" x14ac:dyDescent="0.25">
      <c r="A20" s="21">
        <v>44235</v>
      </c>
      <c r="B20" s="21">
        <v>44172</v>
      </c>
      <c r="C20">
        <v>2</v>
      </c>
      <c r="D20" s="11">
        <v>27578</v>
      </c>
      <c r="E20" s="11">
        <v>5689350</v>
      </c>
      <c r="G20">
        <v>0</v>
      </c>
      <c r="H20">
        <v>0</v>
      </c>
      <c r="I20">
        <v>0</v>
      </c>
      <c r="J20">
        <v>0</v>
      </c>
      <c r="K20">
        <v>0</v>
      </c>
      <c r="L20">
        <v>0</v>
      </c>
      <c r="M20">
        <v>0</v>
      </c>
      <c r="N20">
        <v>0</v>
      </c>
      <c r="O20">
        <v>0</v>
      </c>
      <c r="P20">
        <v>0</v>
      </c>
      <c r="Q20">
        <v>0</v>
      </c>
      <c r="R20">
        <v>0</v>
      </c>
      <c r="S20">
        <v>0</v>
      </c>
      <c r="V20">
        <v>1</v>
      </c>
      <c r="W20">
        <v>0</v>
      </c>
      <c r="X20">
        <v>0</v>
      </c>
      <c r="Y20">
        <v>0</v>
      </c>
      <c r="Z20">
        <v>0</v>
      </c>
      <c r="AA20">
        <v>0</v>
      </c>
      <c r="AG20" t="s">
        <v>602</v>
      </c>
    </row>
    <row r="21" spans="1:33" x14ac:dyDescent="0.25">
      <c r="A21" s="21">
        <v>44235</v>
      </c>
      <c r="B21" s="21">
        <v>44170</v>
      </c>
      <c r="C21">
        <v>2</v>
      </c>
      <c r="D21" s="11">
        <v>17252</v>
      </c>
      <c r="E21" s="11">
        <v>4709656</v>
      </c>
      <c r="G21">
        <v>0</v>
      </c>
      <c r="H21">
        <v>0</v>
      </c>
      <c r="I21">
        <v>0</v>
      </c>
      <c r="J21">
        <v>0</v>
      </c>
      <c r="K21">
        <v>0</v>
      </c>
      <c r="L21">
        <v>0</v>
      </c>
      <c r="M21">
        <v>0</v>
      </c>
      <c r="N21">
        <v>0</v>
      </c>
      <c r="O21">
        <v>0</v>
      </c>
      <c r="P21">
        <v>0</v>
      </c>
      <c r="Q21">
        <v>1</v>
      </c>
      <c r="R21">
        <v>1</v>
      </c>
      <c r="S21">
        <v>1</v>
      </c>
      <c r="V21">
        <v>0</v>
      </c>
      <c r="W21">
        <v>1</v>
      </c>
      <c r="X21">
        <v>0</v>
      </c>
      <c r="Y21">
        <v>0</v>
      </c>
      <c r="Z21">
        <v>0</v>
      </c>
      <c r="AA21">
        <v>0</v>
      </c>
      <c r="AG21" t="s">
        <v>603</v>
      </c>
    </row>
    <row r="22" spans="1:33" x14ac:dyDescent="0.25">
      <c r="A22" s="21">
        <v>44235</v>
      </c>
      <c r="B22" s="21">
        <v>44169</v>
      </c>
      <c r="C22">
        <v>1</v>
      </c>
      <c r="D22" s="11">
        <v>11591</v>
      </c>
      <c r="E22" s="11">
        <v>2815484</v>
      </c>
      <c r="G22">
        <v>0</v>
      </c>
      <c r="H22">
        <v>0</v>
      </c>
      <c r="I22">
        <v>0</v>
      </c>
      <c r="J22">
        <v>0</v>
      </c>
      <c r="K22">
        <v>0</v>
      </c>
      <c r="L22">
        <v>0</v>
      </c>
      <c r="M22">
        <v>0</v>
      </c>
      <c r="N22">
        <v>0</v>
      </c>
      <c r="O22">
        <v>0</v>
      </c>
      <c r="P22">
        <v>0</v>
      </c>
      <c r="Q22">
        <v>1</v>
      </c>
      <c r="R22">
        <v>0</v>
      </c>
      <c r="S22">
        <v>0</v>
      </c>
      <c r="V22">
        <v>1</v>
      </c>
      <c r="W22">
        <v>1</v>
      </c>
      <c r="X22">
        <v>0</v>
      </c>
      <c r="Y22">
        <v>0</v>
      </c>
      <c r="Z22">
        <v>0</v>
      </c>
      <c r="AA22">
        <v>0</v>
      </c>
      <c r="AG22" t="s">
        <v>604</v>
      </c>
    </row>
    <row r="23" spans="1:33" s="47" customFormat="1" x14ac:dyDescent="0.25">
      <c r="A23" s="46">
        <v>44235</v>
      </c>
      <c r="B23" s="46">
        <v>44168</v>
      </c>
      <c r="C23" s="47">
        <v>2</v>
      </c>
      <c r="D23" s="48">
        <v>7183</v>
      </c>
      <c r="E23" s="48">
        <v>1271221</v>
      </c>
      <c r="G23" s="47">
        <v>0</v>
      </c>
      <c r="H23" s="47">
        <v>0</v>
      </c>
      <c r="I23" s="47">
        <v>0</v>
      </c>
      <c r="J23" s="47">
        <v>0</v>
      </c>
      <c r="K23" s="47">
        <v>1</v>
      </c>
      <c r="L23" s="47">
        <v>1</v>
      </c>
      <c r="M23" s="47">
        <v>0</v>
      </c>
      <c r="N23" s="47">
        <v>0</v>
      </c>
      <c r="O23" s="47">
        <v>0</v>
      </c>
      <c r="P23" s="47">
        <v>0</v>
      </c>
      <c r="Q23" s="47">
        <v>1</v>
      </c>
      <c r="R23" s="47">
        <v>0</v>
      </c>
      <c r="S23" s="47">
        <v>1</v>
      </c>
      <c r="T23" s="47" t="s">
        <v>860</v>
      </c>
      <c r="U23" s="47">
        <v>1</v>
      </c>
      <c r="V23" s="47">
        <v>0</v>
      </c>
      <c r="W23" s="47">
        <v>1</v>
      </c>
      <c r="X23" s="47">
        <v>0</v>
      </c>
      <c r="Y23" s="47">
        <v>0</v>
      </c>
      <c r="Z23" s="47">
        <v>1</v>
      </c>
      <c r="AA23" s="47">
        <v>0</v>
      </c>
      <c r="AB23" s="47" t="s">
        <v>96</v>
      </c>
      <c r="AC23" s="47" t="s">
        <v>159</v>
      </c>
      <c r="AG23" s="47" t="s">
        <v>861</v>
      </c>
    </row>
    <row r="24" spans="1:33" x14ac:dyDescent="0.25">
      <c r="A24" s="21">
        <v>44235</v>
      </c>
      <c r="B24" s="21">
        <v>44167</v>
      </c>
      <c r="C24">
        <v>2</v>
      </c>
      <c r="D24" s="11">
        <v>11385</v>
      </c>
      <c r="E24" s="11">
        <v>2137612</v>
      </c>
      <c r="G24">
        <v>1</v>
      </c>
      <c r="H24">
        <v>0</v>
      </c>
      <c r="I24">
        <v>0</v>
      </c>
      <c r="J24">
        <v>0</v>
      </c>
      <c r="K24">
        <v>1</v>
      </c>
      <c r="L24">
        <v>1</v>
      </c>
      <c r="M24">
        <v>0</v>
      </c>
      <c r="N24">
        <v>0</v>
      </c>
      <c r="O24">
        <v>0</v>
      </c>
      <c r="P24">
        <v>0</v>
      </c>
      <c r="Q24">
        <v>0</v>
      </c>
      <c r="R24">
        <v>0</v>
      </c>
      <c r="S24">
        <v>0</v>
      </c>
      <c r="T24" s="13" t="s">
        <v>605</v>
      </c>
      <c r="U24" s="13">
        <v>1</v>
      </c>
      <c r="V24" s="13">
        <v>1</v>
      </c>
      <c r="W24" s="13">
        <v>0</v>
      </c>
      <c r="X24" s="13">
        <v>1</v>
      </c>
      <c r="Y24" s="13">
        <v>0</v>
      </c>
      <c r="Z24" s="13">
        <v>0</v>
      </c>
      <c r="AA24" s="13">
        <v>0</v>
      </c>
      <c r="AB24" s="13" t="s">
        <v>544</v>
      </c>
      <c r="AC24" s="13" t="s">
        <v>406</v>
      </c>
      <c r="AG24" s="13" t="s">
        <v>606</v>
      </c>
    </row>
    <row r="25" spans="1:33" x14ac:dyDescent="0.25">
      <c r="A25" s="21">
        <v>44235</v>
      </c>
      <c r="B25" s="21">
        <v>44166</v>
      </c>
      <c r="C25">
        <v>2</v>
      </c>
      <c r="D25" s="11">
        <v>7197</v>
      </c>
      <c r="E25" s="11">
        <v>1924391</v>
      </c>
      <c r="G25">
        <v>1</v>
      </c>
      <c r="H25">
        <v>0</v>
      </c>
      <c r="I25">
        <v>0</v>
      </c>
      <c r="J25">
        <v>0</v>
      </c>
      <c r="K25">
        <v>1</v>
      </c>
      <c r="L25">
        <v>0</v>
      </c>
      <c r="M25">
        <v>0</v>
      </c>
      <c r="N25">
        <v>0</v>
      </c>
      <c r="O25">
        <v>0</v>
      </c>
      <c r="P25">
        <v>0</v>
      </c>
      <c r="Q25">
        <v>0</v>
      </c>
      <c r="R25">
        <v>0</v>
      </c>
      <c r="S25">
        <v>0</v>
      </c>
      <c r="T25" s="13" t="s">
        <v>607</v>
      </c>
      <c r="U25" s="13">
        <v>1</v>
      </c>
      <c r="V25" s="13">
        <v>1</v>
      </c>
      <c r="W25" s="13">
        <v>0</v>
      </c>
      <c r="X25" s="13">
        <v>1</v>
      </c>
      <c r="Y25" s="13">
        <v>0</v>
      </c>
      <c r="Z25" s="13">
        <v>0</v>
      </c>
      <c r="AA25" s="13">
        <v>0</v>
      </c>
      <c r="AB25" s="13" t="s">
        <v>544</v>
      </c>
      <c r="AC25" s="13" t="s">
        <v>433</v>
      </c>
      <c r="AG25" s="13" t="s">
        <v>608</v>
      </c>
    </row>
    <row r="26" spans="1:33" x14ac:dyDescent="0.25">
      <c r="A26" s="21">
        <v>44235</v>
      </c>
      <c r="B26" s="21">
        <v>44164</v>
      </c>
      <c r="C26">
        <v>1</v>
      </c>
      <c r="D26" s="11">
        <v>9626</v>
      </c>
      <c r="E26" s="11">
        <v>2791641</v>
      </c>
      <c r="G26">
        <v>0</v>
      </c>
      <c r="H26">
        <v>0</v>
      </c>
      <c r="I26">
        <v>0</v>
      </c>
      <c r="J26">
        <v>0</v>
      </c>
      <c r="K26">
        <v>0</v>
      </c>
      <c r="L26">
        <v>0</v>
      </c>
      <c r="M26">
        <v>0</v>
      </c>
      <c r="N26">
        <v>0</v>
      </c>
      <c r="O26">
        <v>0</v>
      </c>
      <c r="P26">
        <v>0</v>
      </c>
      <c r="Q26">
        <v>1</v>
      </c>
      <c r="R26">
        <v>1</v>
      </c>
      <c r="S26">
        <v>0</v>
      </c>
      <c r="V26" s="13">
        <v>0</v>
      </c>
      <c r="W26" s="13">
        <v>0</v>
      </c>
      <c r="X26" s="13">
        <v>0</v>
      </c>
      <c r="Y26" s="13">
        <v>0</v>
      </c>
      <c r="Z26" s="13">
        <v>1</v>
      </c>
      <c r="AA26" s="13">
        <v>0</v>
      </c>
      <c r="AG26" s="13" t="s">
        <v>611</v>
      </c>
    </row>
    <row r="27" spans="1:33" x14ac:dyDescent="0.25">
      <c r="A27" s="21">
        <v>44235</v>
      </c>
      <c r="B27" s="21">
        <v>44163</v>
      </c>
      <c r="C27">
        <v>1</v>
      </c>
      <c r="D27" s="11">
        <v>7756</v>
      </c>
      <c r="E27" s="11">
        <v>2680481</v>
      </c>
      <c r="G27">
        <v>0</v>
      </c>
      <c r="H27">
        <v>0</v>
      </c>
      <c r="I27">
        <v>0</v>
      </c>
      <c r="J27">
        <v>0</v>
      </c>
      <c r="K27">
        <v>0</v>
      </c>
      <c r="L27">
        <v>0</v>
      </c>
      <c r="M27">
        <v>0</v>
      </c>
      <c r="N27">
        <v>0</v>
      </c>
      <c r="O27">
        <v>0</v>
      </c>
      <c r="P27">
        <v>0</v>
      </c>
      <c r="Q27">
        <v>1</v>
      </c>
      <c r="R27">
        <v>0</v>
      </c>
      <c r="S27">
        <v>0</v>
      </c>
      <c r="V27" s="13">
        <v>0</v>
      </c>
      <c r="W27" s="13">
        <v>1</v>
      </c>
      <c r="X27" s="13">
        <v>0</v>
      </c>
      <c r="Y27" s="13">
        <v>0</v>
      </c>
      <c r="Z27" s="13">
        <v>0</v>
      </c>
      <c r="AA27" s="13">
        <v>0</v>
      </c>
      <c r="AG27" s="13" t="s">
        <v>612</v>
      </c>
    </row>
    <row r="28" spans="1:33" x14ac:dyDescent="0.25">
      <c r="A28" s="21">
        <v>44235</v>
      </c>
      <c r="B28" s="21">
        <v>44162</v>
      </c>
      <c r="C28">
        <v>2</v>
      </c>
      <c r="D28" s="11">
        <v>11574</v>
      </c>
      <c r="E28" s="11">
        <v>2197684</v>
      </c>
      <c r="G28">
        <v>0</v>
      </c>
      <c r="H28">
        <v>0</v>
      </c>
      <c r="I28">
        <v>0</v>
      </c>
      <c r="J28">
        <v>0</v>
      </c>
      <c r="K28">
        <v>0</v>
      </c>
      <c r="L28">
        <v>0</v>
      </c>
      <c r="M28">
        <v>0</v>
      </c>
      <c r="N28">
        <v>0</v>
      </c>
      <c r="O28">
        <v>0</v>
      </c>
      <c r="P28">
        <v>0</v>
      </c>
      <c r="Q28">
        <v>0</v>
      </c>
      <c r="R28">
        <v>0</v>
      </c>
      <c r="S28">
        <v>0</v>
      </c>
      <c r="V28" s="13">
        <v>1</v>
      </c>
      <c r="W28" s="13">
        <v>0</v>
      </c>
      <c r="X28" s="13">
        <v>0</v>
      </c>
      <c r="Y28" s="13">
        <v>0</v>
      </c>
      <c r="Z28" s="13">
        <v>0</v>
      </c>
      <c r="AA28" s="13">
        <v>0</v>
      </c>
      <c r="AG28" s="13" t="s">
        <v>613</v>
      </c>
    </row>
    <row r="29" spans="1:33" x14ac:dyDescent="0.25">
      <c r="A29" s="21">
        <v>44235</v>
      </c>
      <c r="B29" s="21">
        <v>44159</v>
      </c>
      <c r="C29">
        <v>2</v>
      </c>
      <c r="D29" s="11">
        <v>18966</v>
      </c>
      <c r="E29" s="11">
        <v>3319368</v>
      </c>
      <c r="G29">
        <v>1</v>
      </c>
      <c r="H29">
        <v>0</v>
      </c>
      <c r="I29">
        <v>0</v>
      </c>
      <c r="J29">
        <v>0</v>
      </c>
      <c r="K29">
        <v>1</v>
      </c>
      <c r="L29">
        <v>0</v>
      </c>
      <c r="M29">
        <v>0</v>
      </c>
      <c r="N29">
        <v>0</v>
      </c>
      <c r="O29">
        <v>0</v>
      </c>
      <c r="P29">
        <v>0</v>
      </c>
      <c r="Q29">
        <v>0</v>
      </c>
      <c r="R29">
        <v>0</v>
      </c>
      <c r="S29">
        <v>0</v>
      </c>
      <c r="T29" s="13" t="s">
        <v>614</v>
      </c>
      <c r="U29" s="13">
        <v>1</v>
      </c>
      <c r="V29" s="13">
        <v>1</v>
      </c>
      <c r="W29" s="13">
        <v>0</v>
      </c>
      <c r="X29" s="13">
        <v>0</v>
      </c>
      <c r="Y29" s="13">
        <v>0</v>
      </c>
      <c r="Z29" s="13">
        <v>0</v>
      </c>
      <c r="AA29" s="13">
        <v>0</v>
      </c>
      <c r="AB29" s="13" t="s">
        <v>544</v>
      </c>
      <c r="AC29" s="13" t="s">
        <v>615</v>
      </c>
      <c r="AG29" s="13" t="s">
        <v>616</v>
      </c>
    </row>
    <row r="30" spans="1:33" x14ac:dyDescent="0.25">
      <c r="A30" s="21">
        <v>44235</v>
      </c>
      <c r="B30" s="21">
        <v>44159</v>
      </c>
      <c r="C30">
        <v>1</v>
      </c>
      <c r="D30" s="11">
        <v>20196</v>
      </c>
      <c r="E30" s="11">
        <v>3281784</v>
      </c>
      <c r="G30">
        <v>0</v>
      </c>
      <c r="H30">
        <v>0</v>
      </c>
      <c r="I30">
        <v>0</v>
      </c>
      <c r="J30">
        <v>0</v>
      </c>
      <c r="K30">
        <v>0</v>
      </c>
      <c r="L30">
        <v>0</v>
      </c>
      <c r="M30">
        <v>0</v>
      </c>
      <c r="N30">
        <v>0</v>
      </c>
      <c r="O30">
        <v>0</v>
      </c>
      <c r="P30">
        <v>0</v>
      </c>
      <c r="Q30">
        <v>0</v>
      </c>
      <c r="R30">
        <v>0</v>
      </c>
      <c r="S30">
        <v>0</v>
      </c>
      <c r="V30" s="13">
        <v>1</v>
      </c>
      <c r="W30" s="13">
        <v>0</v>
      </c>
      <c r="X30" s="13">
        <v>0</v>
      </c>
      <c r="Y30" s="13">
        <v>0</v>
      </c>
      <c r="Z30" s="13">
        <v>0</v>
      </c>
      <c r="AA30" s="13">
        <v>0</v>
      </c>
      <c r="AG30" s="13" t="s">
        <v>617</v>
      </c>
    </row>
    <row r="31" spans="1:33" x14ac:dyDescent="0.25">
      <c r="A31" s="21">
        <v>44235</v>
      </c>
      <c r="B31" s="21">
        <v>44157</v>
      </c>
      <c r="C31">
        <v>2</v>
      </c>
      <c r="D31" s="11">
        <v>20463</v>
      </c>
      <c r="E31" s="11">
        <v>4572384</v>
      </c>
      <c r="G31">
        <v>1</v>
      </c>
      <c r="H31">
        <v>0</v>
      </c>
      <c r="I31">
        <v>0</v>
      </c>
      <c r="J31">
        <v>0</v>
      </c>
      <c r="K31">
        <v>1</v>
      </c>
      <c r="L31">
        <v>0</v>
      </c>
      <c r="M31">
        <v>0</v>
      </c>
      <c r="N31">
        <v>0</v>
      </c>
      <c r="O31">
        <v>0</v>
      </c>
      <c r="P31">
        <v>0</v>
      </c>
      <c r="Q31">
        <v>1</v>
      </c>
      <c r="R31">
        <v>0</v>
      </c>
      <c r="S31">
        <v>0</v>
      </c>
      <c r="T31" s="13" t="s">
        <v>618</v>
      </c>
      <c r="U31" s="13">
        <v>1</v>
      </c>
      <c r="V31" s="13">
        <v>1</v>
      </c>
      <c r="W31" s="13">
        <v>1</v>
      </c>
      <c r="X31" s="13">
        <v>0</v>
      </c>
      <c r="Y31" s="13">
        <v>0</v>
      </c>
      <c r="Z31" s="13">
        <v>0</v>
      </c>
      <c r="AA31" s="13">
        <v>0</v>
      </c>
      <c r="AB31" s="13" t="s">
        <v>96</v>
      </c>
      <c r="AC31" s="13" t="s">
        <v>142</v>
      </c>
      <c r="AG31" s="13" t="s">
        <v>619</v>
      </c>
    </row>
    <row r="32" spans="1:33" x14ac:dyDescent="0.25">
      <c r="A32" s="21">
        <v>44235</v>
      </c>
      <c r="B32" s="21">
        <v>44156</v>
      </c>
      <c r="C32">
        <v>2</v>
      </c>
      <c r="D32" s="11">
        <v>21095</v>
      </c>
      <c r="E32" s="11">
        <v>4188679</v>
      </c>
      <c r="G32">
        <v>1</v>
      </c>
      <c r="H32">
        <v>0</v>
      </c>
      <c r="I32">
        <v>0</v>
      </c>
      <c r="J32">
        <v>0</v>
      </c>
      <c r="K32">
        <v>1</v>
      </c>
      <c r="L32">
        <v>0</v>
      </c>
      <c r="M32">
        <v>0</v>
      </c>
      <c r="N32">
        <v>0</v>
      </c>
      <c r="O32">
        <v>0</v>
      </c>
      <c r="P32">
        <v>0</v>
      </c>
      <c r="Q32">
        <v>0</v>
      </c>
      <c r="R32">
        <v>0</v>
      </c>
      <c r="S32">
        <v>0</v>
      </c>
      <c r="T32" s="13" t="s">
        <v>620</v>
      </c>
      <c r="U32" s="13">
        <v>1</v>
      </c>
      <c r="V32" s="13">
        <v>1</v>
      </c>
      <c r="W32" s="13">
        <v>0</v>
      </c>
      <c r="X32" s="13">
        <v>1</v>
      </c>
      <c r="Y32" s="13">
        <v>0</v>
      </c>
      <c r="Z32" s="13">
        <v>0</v>
      </c>
      <c r="AA32" s="13">
        <v>0</v>
      </c>
      <c r="AB32" s="13" t="s">
        <v>544</v>
      </c>
      <c r="AC32" s="13" t="s">
        <v>621</v>
      </c>
      <c r="AG32" s="13" t="s">
        <v>622</v>
      </c>
    </row>
    <row r="33" spans="1:33" x14ac:dyDescent="0.25">
      <c r="A33" s="21">
        <v>44235</v>
      </c>
      <c r="B33" s="21">
        <v>44154</v>
      </c>
      <c r="C33">
        <v>2</v>
      </c>
      <c r="D33" s="11">
        <v>10097</v>
      </c>
      <c r="E33" s="11">
        <v>2225199</v>
      </c>
      <c r="G33">
        <v>1</v>
      </c>
      <c r="H33">
        <v>0</v>
      </c>
      <c r="I33">
        <v>0</v>
      </c>
      <c r="J33">
        <v>0</v>
      </c>
      <c r="K33">
        <v>1</v>
      </c>
      <c r="L33">
        <v>0</v>
      </c>
      <c r="M33">
        <v>0</v>
      </c>
      <c r="N33">
        <v>0</v>
      </c>
      <c r="O33">
        <v>0</v>
      </c>
      <c r="P33">
        <v>0</v>
      </c>
      <c r="Q33">
        <v>0</v>
      </c>
      <c r="R33">
        <v>0</v>
      </c>
      <c r="S33">
        <v>0</v>
      </c>
      <c r="T33" s="13" t="s">
        <v>628</v>
      </c>
      <c r="U33" s="13">
        <v>1</v>
      </c>
      <c r="V33" s="13">
        <v>1</v>
      </c>
      <c r="W33" s="13">
        <v>0</v>
      </c>
      <c r="X33" s="13">
        <v>0</v>
      </c>
      <c r="Y33" s="13">
        <v>0</v>
      </c>
      <c r="Z33" s="13">
        <v>0</v>
      </c>
      <c r="AA33" s="13">
        <v>0</v>
      </c>
      <c r="AB33" s="13" t="s">
        <v>96</v>
      </c>
      <c r="AC33" s="13" t="s">
        <v>408</v>
      </c>
      <c r="AG33" s="13" t="s">
        <v>629</v>
      </c>
    </row>
    <row r="34" spans="1:33" x14ac:dyDescent="0.25">
      <c r="A34" s="21">
        <v>44235</v>
      </c>
      <c r="B34" s="21">
        <v>44154</v>
      </c>
      <c r="C34">
        <v>2</v>
      </c>
      <c r="D34" s="11">
        <v>7800</v>
      </c>
      <c r="E34" s="11">
        <v>2082808</v>
      </c>
      <c r="G34">
        <v>1</v>
      </c>
      <c r="H34">
        <v>0</v>
      </c>
      <c r="I34">
        <v>0</v>
      </c>
      <c r="J34">
        <v>0</v>
      </c>
      <c r="K34">
        <v>1</v>
      </c>
      <c r="L34">
        <v>1</v>
      </c>
      <c r="M34">
        <v>0</v>
      </c>
      <c r="N34">
        <v>0</v>
      </c>
      <c r="O34">
        <v>0</v>
      </c>
      <c r="P34">
        <v>0</v>
      </c>
      <c r="Q34">
        <v>1</v>
      </c>
      <c r="R34">
        <v>1</v>
      </c>
      <c r="S34">
        <v>0</v>
      </c>
      <c r="T34" s="13" t="s">
        <v>623</v>
      </c>
      <c r="U34" s="13">
        <v>1</v>
      </c>
      <c r="V34" s="13">
        <v>1</v>
      </c>
      <c r="W34" s="13">
        <v>1</v>
      </c>
      <c r="X34" s="13">
        <v>1</v>
      </c>
      <c r="Y34" s="13">
        <v>0</v>
      </c>
      <c r="Z34" s="13">
        <v>0</v>
      </c>
      <c r="AA34" s="13">
        <v>0</v>
      </c>
      <c r="AB34" s="13" t="s">
        <v>544</v>
      </c>
      <c r="AC34" s="13" t="s">
        <v>408</v>
      </c>
      <c r="AG34" s="13" t="s">
        <v>624</v>
      </c>
    </row>
    <row r="35" spans="1:33" x14ac:dyDescent="0.25">
      <c r="A35" s="21">
        <v>44235</v>
      </c>
      <c r="B35" s="21">
        <v>44154</v>
      </c>
      <c r="C35">
        <v>2</v>
      </c>
      <c r="D35" s="11">
        <v>6814</v>
      </c>
      <c r="E35" s="11">
        <v>1815589</v>
      </c>
      <c r="G35">
        <v>1</v>
      </c>
      <c r="H35">
        <v>0</v>
      </c>
      <c r="I35">
        <v>0</v>
      </c>
      <c r="J35">
        <v>0</v>
      </c>
      <c r="K35">
        <v>1</v>
      </c>
      <c r="L35">
        <v>1</v>
      </c>
      <c r="M35">
        <v>0</v>
      </c>
      <c r="N35">
        <v>0</v>
      </c>
      <c r="O35">
        <v>0</v>
      </c>
      <c r="P35">
        <v>0</v>
      </c>
      <c r="Q35">
        <v>0</v>
      </c>
      <c r="R35">
        <v>0</v>
      </c>
      <c r="S35">
        <v>1</v>
      </c>
      <c r="T35" s="13" t="s">
        <v>625</v>
      </c>
      <c r="U35" s="13">
        <v>1</v>
      </c>
      <c r="V35" s="13">
        <v>1</v>
      </c>
      <c r="W35" s="13">
        <v>0</v>
      </c>
      <c r="X35" s="13">
        <v>1</v>
      </c>
      <c r="Y35" s="13">
        <v>0</v>
      </c>
      <c r="Z35" s="13">
        <v>0</v>
      </c>
      <c r="AA35" s="13">
        <v>0</v>
      </c>
      <c r="AB35" s="13" t="s">
        <v>544</v>
      </c>
      <c r="AC35" s="13" t="s">
        <v>626</v>
      </c>
      <c r="AG35" s="13" t="s">
        <v>627</v>
      </c>
    </row>
    <row r="36" spans="1:33" x14ac:dyDescent="0.25">
      <c r="A36" s="21">
        <v>44235</v>
      </c>
      <c r="B36" s="21">
        <v>44152</v>
      </c>
      <c r="C36">
        <v>2</v>
      </c>
      <c r="D36" s="11">
        <v>7994</v>
      </c>
      <c r="E36" s="11">
        <v>1725237</v>
      </c>
      <c r="G36">
        <v>1</v>
      </c>
      <c r="H36">
        <v>0</v>
      </c>
      <c r="I36">
        <v>0</v>
      </c>
      <c r="J36">
        <v>0</v>
      </c>
      <c r="K36">
        <v>1</v>
      </c>
      <c r="L36">
        <v>0</v>
      </c>
      <c r="M36">
        <v>0</v>
      </c>
      <c r="N36">
        <v>0</v>
      </c>
      <c r="O36">
        <v>0</v>
      </c>
      <c r="P36">
        <v>0</v>
      </c>
      <c r="Q36">
        <v>0</v>
      </c>
      <c r="R36">
        <v>0</v>
      </c>
      <c r="S36">
        <v>1</v>
      </c>
      <c r="T36" s="13" t="s">
        <v>630</v>
      </c>
      <c r="U36" s="13">
        <v>1</v>
      </c>
      <c r="V36" s="13">
        <v>1</v>
      </c>
      <c r="W36" s="13">
        <v>0</v>
      </c>
      <c r="X36" s="13">
        <v>1</v>
      </c>
      <c r="Y36" s="13">
        <v>0</v>
      </c>
      <c r="Z36" s="13">
        <v>0</v>
      </c>
      <c r="AA36" s="13">
        <v>0</v>
      </c>
      <c r="AB36" s="13" t="s">
        <v>544</v>
      </c>
      <c r="AC36" s="13" t="s">
        <v>406</v>
      </c>
      <c r="AG36" s="13" t="s">
        <v>631</v>
      </c>
    </row>
    <row r="37" spans="1:33" x14ac:dyDescent="0.25">
      <c r="A37" s="21">
        <v>44235</v>
      </c>
      <c r="B37" s="21">
        <v>44152</v>
      </c>
      <c r="C37">
        <v>3</v>
      </c>
      <c r="D37" s="11">
        <v>5444</v>
      </c>
      <c r="E37" s="11">
        <v>1083664</v>
      </c>
      <c r="F37">
        <v>15851757</v>
      </c>
      <c r="G37">
        <v>1</v>
      </c>
      <c r="H37">
        <v>0</v>
      </c>
      <c r="I37">
        <v>0</v>
      </c>
      <c r="J37">
        <v>0</v>
      </c>
      <c r="K37">
        <v>1</v>
      </c>
      <c r="L37">
        <v>1</v>
      </c>
      <c r="M37">
        <v>0</v>
      </c>
      <c r="N37">
        <v>0</v>
      </c>
      <c r="O37">
        <v>0</v>
      </c>
      <c r="P37">
        <v>0</v>
      </c>
      <c r="Q37">
        <v>0</v>
      </c>
      <c r="R37">
        <v>0</v>
      </c>
      <c r="S37">
        <v>1</v>
      </c>
      <c r="T37" s="13" t="s">
        <v>607</v>
      </c>
      <c r="U37" s="13">
        <v>1</v>
      </c>
      <c r="V37" s="13">
        <v>1</v>
      </c>
      <c r="W37" s="13">
        <v>0</v>
      </c>
      <c r="X37" s="13">
        <v>1</v>
      </c>
      <c r="Y37" s="13">
        <v>0</v>
      </c>
      <c r="Z37" s="13">
        <v>0</v>
      </c>
      <c r="AA37" s="13">
        <v>0</v>
      </c>
      <c r="AB37" s="13" t="s">
        <v>544</v>
      </c>
      <c r="AC37" s="13" t="s">
        <v>433</v>
      </c>
      <c r="AG37" s="13" t="s">
        <v>632</v>
      </c>
    </row>
    <row r="38" spans="1:33" x14ac:dyDescent="0.25">
      <c r="A38" s="21">
        <v>44235</v>
      </c>
      <c r="B38" s="21">
        <v>44151</v>
      </c>
      <c r="C38">
        <v>2</v>
      </c>
      <c r="D38" s="11">
        <v>12600</v>
      </c>
      <c r="E38" s="11">
        <v>3345123</v>
      </c>
      <c r="G38">
        <v>1</v>
      </c>
      <c r="H38">
        <v>0</v>
      </c>
      <c r="I38">
        <v>0</v>
      </c>
      <c r="J38">
        <v>0</v>
      </c>
      <c r="K38">
        <v>1</v>
      </c>
      <c r="L38">
        <v>1</v>
      </c>
      <c r="M38">
        <v>0</v>
      </c>
      <c r="N38">
        <v>0</v>
      </c>
      <c r="O38">
        <v>0</v>
      </c>
      <c r="P38">
        <v>0</v>
      </c>
      <c r="Q38">
        <v>1</v>
      </c>
      <c r="R38">
        <v>1</v>
      </c>
      <c r="S38">
        <v>0</v>
      </c>
      <c r="T38" s="13" t="s">
        <v>633</v>
      </c>
      <c r="U38" s="13">
        <v>1</v>
      </c>
      <c r="V38" s="13">
        <v>1</v>
      </c>
      <c r="W38" s="13">
        <v>1</v>
      </c>
      <c r="X38" s="13">
        <v>1</v>
      </c>
      <c r="Y38" s="13">
        <v>0</v>
      </c>
      <c r="Z38" s="13">
        <v>0</v>
      </c>
      <c r="AA38" s="13">
        <v>0</v>
      </c>
      <c r="AB38" s="13" t="s">
        <v>544</v>
      </c>
      <c r="AC38" s="13" t="s">
        <v>408</v>
      </c>
      <c r="AG38" s="13" t="s">
        <v>634</v>
      </c>
    </row>
    <row r="39" spans="1:33" x14ac:dyDescent="0.25">
      <c r="A39" s="21">
        <v>44235</v>
      </c>
      <c r="B39" s="21">
        <v>44150</v>
      </c>
      <c r="C39">
        <v>1</v>
      </c>
      <c r="D39" s="11">
        <v>5988</v>
      </c>
      <c r="E39" s="11">
        <v>1795947</v>
      </c>
      <c r="G39">
        <v>0</v>
      </c>
      <c r="H39">
        <v>0</v>
      </c>
      <c r="I39">
        <v>0</v>
      </c>
      <c r="J39">
        <v>0</v>
      </c>
      <c r="K39">
        <v>0</v>
      </c>
      <c r="L39">
        <v>0</v>
      </c>
      <c r="M39">
        <v>0</v>
      </c>
      <c r="N39">
        <v>0</v>
      </c>
      <c r="O39">
        <v>0</v>
      </c>
      <c r="P39">
        <v>0</v>
      </c>
      <c r="Q39">
        <v>1</v>
      </c>
      <c r="R39">
        <v>0</v>
      </c>
      <c r="S39">
        <v>0</v>
      </c>
      <c r="V39" s="13">
        <v>0</v>
      </c>
      <c r="W39" s="13">
        <v>1</v>
      </c>
      <c r="X39" s="13">
        <v>0</v>
      </c>
      <c r="Y39" s="13">
        <v>0</v>
      </c>
      <c r="Z39" s="13">
        <v>0</v>
      </c>
      <c r="AA39" s="13">
        <v>0</v>
      </c>
      <c r="AG39" s="13" t="s">
        <v>635</v>
      </c>
    </row>
    <row r="40" spans="1:33" x14ac:dyDescent="0.25">
      <c r="A40" s="21">
        <v>44235</v>
      </c>
      <c r="B40" s="21">
        <v>44149</v>
      </c>
      <c r="C40">
        <v>3</v>
      </c>
      <c r="D40" s="11">
        <v>24889</v>
      </c>
      <c r="E40" s="11">
        <v>2203244</v>
      </c>
      <c r="F40">
        <v>17018622</v>
      </c>
      <c r="G40">
        <v>0</v>
      </c>
      <c r="H40">
        <v>0</v>
      </c>
      <c r="I40">
        <v>0</v>
      </c>
      <c r="J40">
        <v>0</v>
      </c>
      <c r="K40">
        <v>0</v>
      </c>
      <c r="L40">
        <v>0</v>
      </c>
      <c r="M40">
        <v>0</v>
      </c>
      <c r="N40">
        <v>0</v>
      </c>
      <c r="O40">
        <v>0</v>
      </c>
      <c r="P40">
        <v>0</v>
      </c>
      <c r="Q40">
        <v>1</v>
      </c>
      <c r="R40">
        <v>0</v>
      </c>
      <c r="S40">
        <v>0</v>
      </c>
      <c r="V40">
        <v>1</v>
      </c>
      <c r="W40" s="13">
        <v>1</v>
      </c>
      <c r="X40" s="13">
        <v>1</v>
      </c>
      <c r="Y40" s="13">
        <v>0</v>
      </c>
      <c r="Z40" s="13">
        <v>0</v>
      </c>
      <c r="AA40" s="13">
        <v>0</v>
      </c>
      <c r="AG40" s="13" t="s">
        <v>636</v>
      </c>
    </row>
    <row r="41" spans="1:33" x14ac:dyDescent="0.25">
      <c r="A41" s="21">
        <v>44235</v>
      </c>
      <c r="B41" s="21">
        <v>44146</v>
      </c>
      <c r="C41">
        <v>2</v>
      </c>
      <c r="D41" s="11">
        <v>13283</v>
      </c>
      <c r="E41" s="11">
        <v>2389283</v>
      </c>
      <c r="G41">
        <v>1</v>
      </c>
      <c r="H41">
        <v>0</v>
      </c>
      <c r="I41">
        <v>0</v>
      </c>
      <c r="J41">
        <v>0</v>
      </c>
      <c r="K41">
        <v>1</v>
      </c>
      <c r="L41">
        <v>1</v>
      </c>
      <c r="M41">
        <v>0</v>
      </c>
      <c r="N41">
        <v>0</v>
      </c>
      <c r="O41">
        <v>0</v>
      </c>
      <c r="P41">
        <v>1</v>
      </c>
      <c r="Q41">
        <v>0</v>
      </c>
      <c r="R41">
        <v>0</v>
      </c>
      <c r="S41">
        <v>0</v>
      </c>
      <c r="T41" t="s">
        <v>637</v>
      </c>
      <c r="U41">
        <v>1</v>
      </c>
      <c r="V41">
        <v>1</v>
      </c>
      <c r="W41" s="13">
        <v>0</v>
      </c>
      <c r="X41" s="13">
        <v>0</v>
      </c>
      <c r="Y41" s="13">
        <v>0</v>
      </c>
      <c r="Z41" s="13">
        <v>0</v>
      </c>
      <c r="AA41" s="13">
        <v>0</v>
      </c>
      <c r="AB41" t="s">
        <v>544</v>
      </c>
      <c r="AC41" t="s">
        <v>406</v>
      </c>
      <c r="AG41" s="13" t="s">
        <v>638</v>
      </c>
    </row>
    <row r="42" spans="1:33" x14ac:dyDescent="0.25">
      <c r="A42" s="21">
        <v>44235</v>
      </c>
      <c r="B42" s="21">
        <v>44145</v>
      </c>
      <c r="C42">
        <v>2</v>
      </c>
      <c r="D42" s="11">
        <v>22145</v>
      </c>
      <c r="E42" s="11">
        <v>3960970</v>
      </c>
      <c r="G42">
        <v>0</v>
      </c>
      <c r="H42">
        <v>0</v>
      </c>
      <c r="I42">
        <v>0</v>
      </c>
      <c r="J42">
        <v>0</v>
      </c>
      <c r="K42">
        <v>0</v>
      </c>
      <c r="L42">
        <v>0</v>
      </c>
      <c r="M42">
        <v>0</v>
      </c>
      <c r="N42">
        <v>0</v>
      </c>
      <c r="O42">
        <v>0</v>
      </c>
      <c r="P42">
        <v>0</v>
      </c>
      <c r="Q42">
        <v>0</v>
      </c>
      <c r="R42">
        <v>0</v>
      </c>
      <c r="S42">
        <v>0</v>
      </c>
      <c r="V42">
        <v>1</v>
      </c>
      <c r="W42" s="13">
        <v>0</v>
      </c>
      <c r="X42" s="13">
        <v>0</v>
      </c>
      <c r="Y42" s="13">
        <v>0</v>
      </c>
      <c r="Z42" s="13">
        <v>0</v>
      </c>
      <c r="AA42" s="13">
        <v>0</v>
      </c>
      <c r="AG42" s="13" t="s">
        <v>640</v>
      </c>
    </row>
    <row r="43" spans="1:33" x14ac:dyDescent="0.25">
      <c r="A43" s="21">
        <v>44235</v>
      </c>
      <c r="B43" s="21">
        <v>44145</v>
      </c>
      <c r="C43">
        <v>2</v>
      </c>
      <c r="D43" s="11">
        <v>13696</v>
      </c>
      <c r="E43" s="11">
        <v>3916508</v>
      </c>
      <c r="G43">
        <v>0</v>
      </c>
      <c r="H43">
        <v>0</v>
      </c>
      <c r="I43">
        <v>0</v>
      </c>
      <c r="J43">
        <v>0</v>
      </c>
      <c r="K43">
        <v>0</v>
      </c>
      <c r="L43">
        <v>0</v>
      </c>
      <c r="M43">
        <v>0</v>
      </c>
      <c r="N43">
        <v>0</v>
      </c>
      <c r="O43">
        <v>0</v>
      </c>
      <c r="P43">
        <v>0</v>
      </c>
      <c r="Q43">
        <v>1</v>
      </c>
      <c r="R43">
        <v>1</v>
      </c>
      <c r="S43">
        <v>0</v>
      </c>
      <c r="V43">
        <v>0</v>
      </c>
      <c r="W43" s="13">
        <v>1</v>
      </c>
      <c r="X43" s="13">
        <v>0</v>
      </c>
      <c r="Y43" s="13">
        <v>0</v>
      </c>
      <c r="Z43" s="13">
        <v>0</v>
      </c>
      <c r="AA43" s="13">
        <v>0</v>
      </c>
      <c r="AG43" s="13" t="s">
        <v>639</v>
      </c>
    </row>
    <row r="44" spans="1:33" x14ac:dyDescent="0.25">
      <c r="A44" s="21">
        <v>44235</v>
      </c>
      <c r="B44" s="21">
        <v>44145</v>
      </c>
      <c r="C44">
        <v>1</v>
      </c>
      <c r="D44" s="11">
        <v>16102</v>
      </c>
      <c r="E44" s="11">
        <v>2160131</v>
      </c>
      <c r="G44">
        <v>0</v>
      </c>
      <c r="H44">
        <v>0</v>
      </c>
      <c r="I44">
        <v>0</v>
      </c>
      <c r="J44">
        <v>0</v>
      </c>
      <c r="K44">
        <v>0</v>
      </c>
      <c r="L44">
        <v>0</v>
      </c>
      <c r="M44">
        <v>0</v>
      </c>
      <c r="N44">
        <v>0</v>
      </c>
      <c r="O44">
        <v>0</v>
      </c>
      <c r="P44">
        <v>0</v>
      </c>
      <c r="Q44">
        <v>1</v>
      </c>
      <c r="R44">
        <v>0</v>
      </c>
      <c r="S44">
        <v>0</v>
      </c>
      <c r="V44">
        <v>0</v>
      </c>
      <c r="W44" s="13">
        <v>1</v>
      </c>
      <c r="X44" s="13">
        <v>1</v>
      </c>
      <c r="Y44" s="13">
        <v>0</v>
      </c>
      <c r="Z44" s="13">
        <v>0</v>
      </c>
      <c r="AA44" s="13">
        <v>0</v>
      </c>
      <c r="AG44" s="13" t="s">
        <v>641</v>
      </c>
    </row>
    <row r="45" spans="1:33" x14ac:dyDescent="0.25">
      <c r="A45" s="21">
        <v>44235</v>
      </c>
      <c r="B45" s="21">
        <v>44144</v>
      </c>
      <c r="C45">
        <v>2</v>
      </c>
      <c r="D45" s="11">
        <v>27616</v>
      </c>
      <c r="E45" s="11">
        <v>5278301</v>
      </c>
      <c r="G45">
        <v>0</v>
      </c>
      <c r="H45">
        <v>0</v>
      </c>
      <c r="I45">
        <v>0</v>
      </c>
      <c r="J45">
        <v>0</v>
      </c>
      <c r="K45">
        <v>0</v>
      </c>
      <c r="L45">
        <v>0</v>
      </c>
      <c r="M45">
        <v>0</v>
      </c>
      <c r="N45">
        <v>0</v>
      </c>
      <c r="O45">
        <v>0</v>
      </c>
      <c r="P45">
        <v>0</v>
      </c>
      <c r="Q45">
        <v>0</v>
      </c>
      <c r="R45">
        <v>0</v>
      </c>
      <c r="S45">
        <v>0</v>
      </c>
      <c r="V45">
        <v>1</v>
      </c>
      <c r="W45" s="13">
        <v>0</v>
      </c>
      <c r="X45" s="13">
        <v>1</v>
      </c>
      <c r="Y45" s="13">
        <v>0</v>
      </c>
      <c r="Z45" s="13">
        <v>0</v>
      </c>
      <c r="AA45" s="13">
        <v>0</v>
      </c>
      <c r="AG45" s="13" t="s">
        <v>642</v>
      </c>
    </row>
    <row r="46" spans="1:33" x14ac:dyDescent="0.25">
      <c r="A46" s="21">
        <v>44235</v>
      </c>
      <c r="B46" s="21">
        <v>44144</v>
      </c>
      <c r="C46">
        <v>1</v>
      </c>
      <c r="D46" s="11">
        <v>12727</v>
      </c>
      <c r="E46" s="11">
        <v>4391104</v>
      </c>
      <c r="G46">
        <v>0</v>
      </c>
      <c r="H46">
        <v>0</v>
      </c>
      <c r="I46">
        <v>0</v>
      </c>
      <c r="J46">
        <v>0</v>
      </c>
      <c r="K46">
        <v>0</v>
      </c>
      <c r="L46">
        <v>0</v>
      </c>
      <c r="M46">
        <v>0</v>
      </c>
      <c r="N46">
        <v>0</v>
      </c>
      <c r="O46">
        <v>0</v>
      </c>
      <c r="P46">
        <v>0</v>
      </c>
      <c r="Q46">
        <v>1</v>
      </c>
      <c r="R46">
        <v>0</v>
      </c>
      <c r="S46">
        <v>0</v>
      </c>
      <c r="V46">
        <v>0</v>
      </c>
      <c r="W46" s="13">
        <v>1</v>
      </c>
      <c r="X46" s="13">
        <v>1</v>
      </c>
      <c r="Y46" s="13">
        <v>0</v>
      </c>
      <c r="Z46" s="13">
        <v>0</v>
      </c>
      <c r="AA46" s="13">
        <v>0</v>
      </c>
      <c r="AG46" s="13" t="s">
        <v>643</v>
      </c>
    </row>
    <row r="47" spans="1:33" x14ac:dyDescent="0.25">
      <c r="A47" s="21">
        <v>44235</v>
      </c>
      <c r="B47" s="21">
        <v>44143</v>
      </c>
      <c r="C47">
        <v>1</v>
      </c>
      <c r="D47" s="11">
        <v>15078</v>
      </c>
      <c r="E47" s="11">
        <v>3957455</v>
      </c>
      <c r="G47">
        <v>0</v>
      </c>
      <c r="H47">
        <v>0</v>
      </c>
      <c r="I47">
        <v>0</v>
      </c>
      <c r="J47">
        <v>0</v>
      </c>
      <c r="K47">
        <v>0</v>
      </c>
      <c r="L47">
        <v>0</v>
      </c>
      <c r="M47">
        <v>0</v>
      </c>
      <c r="N47">
        <v>0</v>
      </c>
      <c r="O47">
        <v>0</v>
      </c>
      <c r="P47">
        <v>0</v>
      </c>
      <c r="Q47">
        <v>1</v>
      </c>
      <c r="R47">
        <v>0</v>
      </c>
      <c r="S47">
        <v>0</v>
      </c>
      <c r="V47">
        <v>1</v>
      </c>
      <c r="W47" s="13">
        <v>1</v>
      </c>
      <c r="X47" s="13">
        <v>0</v>
      </c>
      <c r="Y47" s="13">
        <v>0</v>
      </c>
      <c r="Z47" s="13">
        <v>0</v>
      </c>
      <c r="AA47" s="13">
        <v>0</v>
      </c>
      <c r="AG47" s="13" t="s">
        <v>645</v>
      </c>
    </row>
    <row r="48" spans="1:33" x14ac:dyDescent="0.25">
      <c r="A48" s="21">
        <v>44235</v>
      </c>
      <c r="B48" s="21">
        <v>44143</v>
      </c>
      <c r="C48">
        <v>1</v>
      </c>
      <c r="D48" s="11">
        <v>15455</v>
      </c>
      <c r="E48" s="11">
        <v>2630984</v>
      </c>
      <c r="G48">
        <v>0</v>
      </c>
      <c r="H48">
        <v>0</v>
      </c>
      <c r="I48">
        <v>0</v>
      </c>
      <c r="J48">
        <v>0</v>
      </c>
      <c r="K48">
        <v>0</v>
      </c>
      <c r="L48">
        <v>0</v>
      </c>
      <c r="M48">
        <v>0</v>
      </c>
      <c r="N48">
        <v>0</v>
      </c>
      <c r="O48">
        <v>0</v>
      </c>
      <c r="P48">
        <v>0</v>
      </c>
      <c r="Q48">
        <v>0</v>
      </c>
      <c r="R48">
        <v>0</v>
      </c>
      <c r="S48">
        <v>0</v>
      </c>
      <c r="V48">
        <v>1</v>
      </c>
      <c r="W48" s="13">
        <v>0</v>
      </c>
      <c r="X48" s="13">
        <v>0</v>
      </c>
      <c r="Y48" s="13">
        <v>0</v>
      </c>
      <c r="Z48" s="13">
        <v>0</v>
      </c>
      <c r="AA48" s="13">
        <v>0</v>
      </c>
      <c r="AG48" s="13" t="s">
        <v>644</v>
      </c>
    </row>
    <row r="49" spans="1:33" x14ac:dyDescent="0.25">
      <c r="A49" s="21">
        <v>44235</v>
      </c>
      <c r="B49" s="21">
        <v>44142</v>
      </c>
      <c r="C49">
        <v>3</v>
      </c>
      <c r="D49" s="11">
        <v>15006</v>
      </c>
      <c r="E49" s="11">
        <v>2024203</v>
      </c>
      <c r="F49">
        <v>27405683</v>
      </c>
      <c r="G49">
        <v>0</v>
      </c>
      <c r="H49">
        <v>0</v>
      </c>
      <c r="I49">
        <v>0</v>
      </c>
      <c r="J49">
        <v>0</v>
      </c>
      <c r="K49">
        <v>0</v>
      </c>
      <c r="L49">
        <v>0</v>
      </c>
      <c r="M49">
        <v>0</v>
      </c>
      <c r="N49">
        <v>0</v>
      </c>
      <c r="O49">
        <v>0</v>
      </c>
      <c r="P49">
        <v>1</v>
      </c>
      <c r="Q49">
        <v>1</v>
      </c>
      <c r="R49">
        <v>0</v>
      </c>
      <c r="S49">
        <v>0</v>
      </c>
      <c r="V49">
        <v>1</v>
      </c>
      <c r="W49" s="13">
        <v>1</v>
      </c>
      <c r="X49" s="13">
        <v>0</v>
      </c>
      <c r="Y49" s="13">
        <v>1</v>
      </c>
      <c r="Z49" s="13">
        <v>0</v>
      </c>
      <c r="AA49" s="13">
        <v>0</v>
      </c>
      <c r="AG49" s="13" t="s">
        <v>646</v>
      </c>
    </row>
    <row r="50" spans="1:33" x14ac:dyDescent="0.25">
      <c r="A50" s="21">
        <v>44235</v>
      </c>
      <c r="B50" s="21">
        <v>44141</v>
      </c>
      <c r="C50">
        <v>2</v>
      </c>
      <c r="D50" s="11">
        <v>10991</v>
      </c>
      <c r="E50" s="11">
        <v>3535207</v>
      </c>
      <c r="G50">
        <v>0</v>
      </c>
      <c r="H50">
        <v>0</v>
      </c>
      <c r="I50">
        <v>0</v>
      </c>
      <c r="J50">
        <v>0</v>
      </c>
      <c r="K50">
        <v>0</v>
      </c>
      <c r="L50">
        <v>0</v>
      </c>
      <c r="M50">
        <v>0</v>
      </c>
      <c r="N50">
        <v>0</v>
      </c>
      <c r="O50">
        <v>0</v>
      </c>
      <c r="P50">
        <v>0</v>
      </c>
      <c r="Q50">
        <v>1</v>
      </c>
      <c r="R50">
        <v>0</v>
      </c>
      <c r="S50">
        <v>0</v>
      </c>
      <c r="V50">
        <v>1</v>
      </c>
      <c r="W50" s="13">
        <v>1</v>
      </c>
      <c r="X50" s="13">
        <v>0</v>
      </c>
      <c r="Y50" s="13">
        <v>0</v>
      </c>
      <c r="Z50" s="13">
        <v>0</v>
      </c>
      <c r="AA50" s="13">
        <v>0</v>
      </c>
      <c r="AB50" s="13"/>
      <c r="AG50" s="13" t="s">
        <v>647</v>
      </c>
    </row>
    <row r="51" spans="1:33" x14ac:dyDescent="0.25">
      <c r="A51" s="21">
        <v>44235</v>
      </c>
      <c r="B51" s="21">
        <v>37590</v>
      </c>
      <c r="C51">
        <v>2</v>
      </c>
      <c r="D51" s="11">
        <v>9204</v>
      </c>
      <c r="E51" s="11">
        <v>1808917</v>
      </c>
      <c r="G51">
        <v>1</v>
      </c>
      <c r="H51">
        <v>0</v>
      </c>
      <c r="I51">
        <v>0</v>
      </c>
      <c r="J51">
        <v>0</v>
      </c>
      <c r="K51">
        <v>0</v>
      </c>
      <c r="L51">
        <v>1</v>
      </c>
      <c r="M51">
        <v>0</v>
      </c>
      <c r="N51">
        <v>0</v>
      </c>
      <c r="O51">
        <v>0</v>
      </c>
      <c r="P51">
        <v>0</v>
      </c>
      <c r="Q51">
        <v>0</v>
      </c>
      <c r="R51">
        <v>0</v>
      </c>
      <c r="S51">
        <v>0</v>
      </c>
      <c r="T51" s="13" t="s">
        <v>609</v>
      </c>
      <c r="U51" s="13">
        <v>1</v>
      </c>
      <c r="V51" s="13">
        <v>1</v>
      </c>
      <c r="W51" s="13">
        <v>0</v>
      </c>
      <c r="X51" s="13">
        <v>0</v>
      </c>
      <c r="Y51" s="13">
        <v>0</v>
      </c>
      <c r="Z51" s="13">
        <v>0</v>
      </c>
      <c r="AA51" s="13">
        <v>0</v>
      </c>
      <c r="AB51" s="13" t="s">
        <v>96</v>
      </c>
      <c r="AC51" s="13" t="s">
        <v>142</v>
      </c>
      <c r="AG51" s="13" t="s">
        <v>610</v>
      </c>
    </row>
    <row r="53" spans="1:33" x14ac:dyDescent="0.25">
      <c r="F53" s="11">
        <f>AVERAGE(F7:F50)</f>
        <v>20740634.600000001</v>
      </c>
    </row>
    <row r="55" spans="1:33" x14ac:dyDescent="0.25">
      <c r="AC55" t="s">
        <v>648</v>
      </c>
    </row>
    <row r="56" spans="1:33" x14ac:dyDescent="0.25">
      <c r="AC56" t="s">
        <v>649</v>
      </c>
    </row>
    <row r="57" spans="1:33" x14ac:dyDescent="0.25">
      <c r="AC57" t="s">
        <v>650</v>
      </c>
    </row>
    <row r="58" spans="1:33" x14ac:dyDescent="0.25">
      <c r="AC58" t="s">
        <v>651</v>
      </c>
    </row>
  </sheetData>
  <autoFilter ref="A1:AG51" xr:uid="{DCD5EAEE-30F0-44A9-9138-ABFC1822F69E}">
    <sortState xmlns:xlrd2="http://schemas.microsoft.com/office/spreadsheetml/2017/richdata2" ref="A2:AG51">
      <sortCondition descending="1" ref="B1:B51"/>
    </sortState>
  </autoFilter>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7E5D6-2EEF-4353-9367-2DC4DF19B0E3}">
  <sheetPr filterMode="1"/>
  <dimension ref="A1:AG53"/>
  <sheetViews>
    <sheetView topLeftCell="G1" zoomScale="70" zoomScaleNormal="70" workbookViewId="0">
      <selection activeCell="H12" sqref="H12"/>
    </sheetView>
  </sheetViews>
  <sheetFormatPr baseColWidth="10" defaultRowHeight="12.5" x14ac:dyDescent="0.25"/>
  <cols>
    <col min="1" max="31" width="20.6328125" customWidth="1"/>
    <col min="32" max="32" width="34.453125" customWidth="1"/>
    <col min="33" max="33" width="20.6328125" customWidth="1"/>
  </cols>
  <sheetData>
    <row r="1" spans="1:33" ht="13" x14ac:dyDescent="0.3">
      <c r="A1" s="16" t="s">
        <v>0</v>
      </c>
      <c r="B1" s="16" t="s">
        <v>1</v>
      </c>
      <c r="C1" s="38" t="s">
        <v>14</v>
      </c>
      <c r="D1" s="38" t="s">
        <v>2</v>
      </c>
      <c r="E1" s="38" t="s">
        <v>3</v>
      </c>
      <c r="F1" s="38" t="s">
        <v>4</v>
      </c>
      <c r="G1" s="38" t="s">
        <v>5</v>
      </c>
      <c r="H1" s="38" t="s">
        <v>18</v>
      </c>
      <c r="I1" s="38" t="s">
        <v>15</v>
      </c>
      <c r="J1" s="38" t="s">
        <v>6</v>
      </c>
      <c r="K1" s="38" t="s">
        <v>7</v>
      </c>
      <c r="L1" s="38" t="s">
        <v>8</v>
      </c>
      <c r="M1" s="38" t="s">
        <v>9</v>
      </c>
      <c r="N1" s="38" t="s">
        <v>10</v>
      </c>
      <c r="O1" s="38" t="s">
        <v>11</v>
      </c>
      <c r="P1" s="38" t="s">
        <v>19</v>
      </c>
      <c r="Q1" s="38" t="s">
        <v>20</v>
      </c>
      <c r="R1" s="38" t="s">
        <v>12</v>
      </c>
      <c r="S1" s="38" t="s">
        <v>16</v>
      </c>
      <c r="T1" s="38" t="s">
        <v>17</v>
      </c>
      <c r="U1" s="38" t="s">
        <v>21</v>
      </c>
      <c r="V1" s="38" t="s">
        <v>22</v>
      </c>
      <c r="W1" s="38" t="s">
        <v>23</v>
      </c>
      <c r="X1" s="38" t="s">
        <v>24</v>
      </c>
      <c r="Y1" s="38" t="s">
        <v>25</v>
      </c>
      <c r="Z1" s="38" t="s">
        <v>26</v>
      </c>
      <c r="AA1" s="38" t="s">
        <v>27</v>
      </c>
      <c r="AB1" s="38" t="s">
        <v>68</v>
      </c>
      <c r="AC1" s="38" t="s">
        <v>465</v>
      </c>
      <c r="AD1" s="38" t="s">
        <v>120</v>
      </c>
      <c r="AE1" s="38" t="s">
        <v>121</v>
      </c>
      <c r="AF1" s="38" t="s">
        <v>69</v>
      </c>
      <c r="AG1" s="38" t="s">
        <v>13</v>
      </c>
    </row>
    <row r="2" spans="1:33" hidden="1" x14ac:dyDescent="0.25">
      <c r="A2" s="21">
        <v>44236</v>
      </c>
      <c r="B2" s="21">
        <v>44183</v>
      </c>
      <c r="C2">
        <v>1</v>
      </c>
      <c r="D2" s="11">
        <v>24322</v>
      </c>
      <c r="E2" s="11">
        <v>7480310</v>
      </c>
      <c r="G2">
        <v>0</v>
      </c>
      <c r="H2">
        <v>0</v>
      </c>
      <c r="I2">
        <v>0</v>
      </c>
      <c r="J2">
        <v>0</v>
      </c>
      <c r="K2">
        <v>0</v>
      </c>
      <c r="L2">
        <v>0</v>
      </c>
      <c r="M2">
        <v>0</v>
      </c>
      <c r="N2">
        <v>0</v>
      </c>
      <c r="O2">
        <v>0</v>
      </c>
      <c r="P2">
        <v>0</v>
      </c>
      <c r="Q2">
        <v>0</v>
      </c>
      <c r="R2">
        <v>0</v>
      </c>
      <c r="S2">
        <v>0</v>
      </c>
      <c r="V2">
        <v>0</v>
      </c>
      <c r="W2">
        <v>1</v>
      </c>
      <c r="X2">
        <v>0</v>
      </c>
      <c r="Y2">
        <v>0</v>
      </c>
      <c r="Z2">
        <v>0</v>
      </c>
      <c r="AA2">
        <v>0</v>
      </c>
      <c r="AD2" s="19">
        <f>AVERAGE(D2:D51)</f>
        <v>20677.419999999998</v>
      </c>
      <c r="AE2" s="19">
        <f>E2:E51</f>
        <v>7480310</v>
      </c>
      <c r="AF2" s="20">
        <f>(AD2+AE2)/63700000</f>
        <v>0.11775490455259026</v>
      </c>
      <c r="AG2" t="s">
        <v>652</v>
      </c>
    </row>
    <row r="3" spans="1:33" hidden="1" x14ac:dyDescent="0.25">
      <c r="A3" s="21">
        <v>44236</v>
      </c>
      <c r="B3" s="21">
        <v>44182</v>
      </c>
      <c r="C3">
        <v>1</v>
      </c>
      <c r="D3" s="11">
        <v>19098</v>
      </c>
      <c r="E3" s="11">
        <v>5568447</v>
      </c>
      <c r="G3">
        <v>0</v>
      </c>
      <c r="H3">
        <v>0</v>
      </c>
      <c r="I3">
        <v>0</v>
      </c>
      <c r="J3">
        <v>0</v>
      </c>
      <c r="K3">
        <v>0</v>
      </c>
      <c r="L3">
        <v>0</v>
      </c>
      <c r="M3">
        <v>0</v>
      </c>
      <c r="N3">
        <v>0</v>
      </c>
      <c r="O3">
        <v>0</v>
      </c>
      <c r="P3">
        <v>0</v>
      </c>
      <c r="Q3">
        <v>0</v>
      </c>
      <c r="R3">
        <v>0</v>
      </c>
      <c r="S3">
        <v>0</v>
      </c>
      <c r="V3">
        <v>1</v>
      </c>
      <c r="W3">
        <v>0</v>
      </c>
      <c r="X3">
        <v>0</v>
      </c>
      <c r="Y3">
        <v>0</v>
      </c>
      <c r="Z3">
        <v>0</v>
      </c>
      <c r="AA3">
        <v>0</v>
      </c>
      <c r="AD3" s="31"/>
      <c r="AE3" s="31"/>
      <c r="AF3" s="19"/>
      <c r="AG3" t="s">
        <v>653</v>
      </c>
    </row>
    <row r="4" spans="1:33" hidden="1" x14ac:dyDescent="0.25">
      <c r="A4" s="21">
        <v>44236</v>
      </c>
      <c r="B4" s="21">
        <v>44166</v>
      </c>
      <c r="C4">
        <v>2</v>
      </c>
      <c r="D4" s="11">
        <v>60446</v>
      </c>
      <c r="E4" s="11">
        <v>10441975</v>
      </c>
      <c r="G4">
        <v>0</v>
      </c>
      <c r="H4">
        <v>0</v>
      </c>
      <c r="I4">
        <v>0</v>
      </c>
      <c r="J4">
        <v>0</v>
      </c>
      <c r="K4">
        <v>0</v>
      </c>
      <c r="L4">
        <v>0</v>
      </c>
      <c r="M4">
        <v>0</v>
      </c>
      <c r="N4">
        <v>0</v>
      </c>
      <c r="O4">
        <v>0</v>
      </c>
      <c r="P4">
        <v>0</v>
      </c>
      <c r="Q4">
        <v>1</v>
      </c>
      <c r="R4">
        <v>0</v>
      </c>
      <c r="S4">
        <v>0</v>
      </c>
      <c r="V4">
        <v>1</v>
      </c>
      <c r="W4">
        <v>1</v>
      </c>
      <c r="X4">
        <v>0</v>
      </c>
      <c r="Y4">
        <v>0</v>
      </c>
      <c r="Z4">
        <v>0</v>
      </c>
      <c r="AA4">
        <v>0</v>
      </c>
      <c r="AG4" t="s">
        <v>654</v>
      </c>
    </row>
    <row r="5" spans="1:33" hidden="1" x14ac:dyDescent="0.25">
      <c r="A5" s="21">
        <v>44236</v>
      </c>
      <c r="B5" s="21">
        <v>44160</v>
      </c>
      <c r="C5">
        <v>1</v>
      </c>
      <c r="D5" s="11">
        <v>38916</v>
      </c>
      <c r="E5" s="11">
        <v>8036745</v>
      </c>
      <c r="G5">
        <v>0</v>
      </c>
      <c r="H5">
        <v>0</v>
      </c>
      <c r="I5">
        <v>0</v>
      </c>
      <c r="J5">
        <v>0</v>
      </c>
      <c r="K5">
        <v>0</v>
      </c>
      <c r="L5">
        <v>0</v>
      </c>
      <c r="M5">
        <v>0</v>
      </c>
      <c r="N5">
        <v>0</v>
      </c>
      <c r="O5">
        <v>0</v>
      </c>
      <c r="P5">
        <v>0</v>
      </c>
      <c r="Q5">
        <v>1</v>
      </c>
      <c r="R5">
        <v>1</v>
      </c>
      <c r="S5">
        <v>0</v>
      </c>
      <c r="V5">
        <v>1</v>
      </c>
      <c r="W5">
        <v>1</v>
      </c>
      <c r="X5">
        <v>0</v>
      </c>
      <c r="Y5">
        <v>0</v>
      </c>
      <c r="Z5">
        <v>0</v>
      </c>
      <c r="AA5">
        <v>0</v>
      </c>
      <c r="AG5" t="s">
        <v>655</v>
      </c>
    </row>
    <row r="6" spans="1:33" hidden="1" x14ac:dyDescent="0.25">
      <c r="A6" s="21">
        <v>44236</v>
      </c>
      <c r="B6" s="21">
        <v>44158</v>
      </c>
      <c r="C6">
        <v>2</v>
      </c>
      <c r="D6" s="11">
        <v>38267</v>
      </c>
      <c r="E6" s="11">
        <v>9409283</v>
      </c>
      <c r="G6">
        <v>0</v>
      </c>
      <c r="H6">
        <v>0</v>
      </c>
      <c r="I6">
        <v>0</v>
      </c>
      <c r="J6">
        <v>0</v>
      </c>
      <c r="K6">
        <v>0</v>
      </c>
      <c r="L6">
        <v>0</v>
      </c>
      <c r="M6">
        <v>0</v>
      </c>
      <c r="N6">
        <v>0</v>
      </c>
      <c r="O6">
        <v>0</v>
      </c>
      <c r="P6">
        <v>0</v>
      </c>
      <c r="Q6">
        <v>1</v>
      </c>
      <c r="R6">
        <v>1</v>
      </c>
      <c r="S6">
        <v>0</v>
      </c>
      <c r="V6">
        <v>0</v>
      </c>
      <c r="W6">
        <v>1</v>
      </c>
      <c r="X6">
        <v>1</v>
      </c>
      <c r="Y6">
        <v>0</v>
      </c>
      <c r="Z6">
        <v>0</v>
      </c>
      <c r="AA6">
        <v>0</v>
      </c>
      <c r="AF6" t="s">
        <v>857</v>
      </c>
      <c r="AG6" t="s">
        <v>656</v>
      </c>
    </row>
    <row r="7" spans="1:33" hidden="1" x14ac:dyDescent="0.25">
      <c r="A7" s="21">
        <v>44236</v>
      </c>
      <c r="B7" s="21">
        <v>44153</v>
      </c>
      <c r="C7">
        <v>2</v>
      </c>
      <c r="D7" s="11">
        <v>9344</v>
      </c>
      <c r="E7" s="11">
        <v>3477646</v>
      </c>
      <c r="G7">
        <v>1</v>
      </c>
      <c r="H7">
        <v>0</v>
      </c>
      <c r="I7">
        <v>0</v>
      </c>
      <c r="J7">
        <v>0</v>
      </c>
      <c r="K7">
        <v>0</v>
      </c>
      <c r="L7">
        <v>1</v>
      </c>
      <c r="M7">
        <v>0</v>
      </c>
      <c r="N7">
        <v>0</v>
      </c>
      <c r="O7">
        <v>0</v>
      </c>
      <c r="P7">
        <v>0</v>
      </c>
      <c r="Q7">
        <v>0</v>
      </c>
      <c r="R7">
        <v>0</v>
      </c>
      <c r="S7">
        <v>0</v>
      </c>
      <c r="T7" t="s">
        <v>657</v>
      </c>
      <c r="U7">
        <v>1</v>
      </c>
      <c r="V7">
        <v>1</v>
      </c>
      <c r="W7">
        <v>0</v>
      </c>
      <c r="X7">
        <v>1</v>
      </c>
      <c r="Y7">
        <v>0</v>
      </c>
      <c r="Z7">
        <v>0</v>
      </c>
      <c r="AA7">
        <v>0</v>
      </c>
      <c r="AB7" t="s">
        <v>87</v>
      </c>
      <c r="AC7" t="s">
        <v>363</v>
      </c>
      <c r="AG7" t="s">
        <v>658</v>
      </c>
    </row>
    <row r="8" spans="1:33" hidden="1" x14ac:dyDescent="0.25">
      <c r="A8" s="21">
        <v>44236</v>
      </c>
      <c r="B8" s="21">
        <v>44153</v>
      </c>
      <c r="C8">
        <v>2</v>
      </c>
      <c r="D8" s="11">
        <v>6079</v>
      </c>
      <c r="E8" s="11">
        <v>2748636</v>
      </c>
      <c r="G8">
        <v>1</v>
      </c>
      <c r="H8">
        <v>0</v>
      </c>
      <c r="I8">
        <v>0</v>
      </c>
      <c r="J8">
        <v>0</v>
      </c>
      <c r="K8">
        <v>0</v>
      </c>
      <c r="L8">
        <v>1</v>
      </c>
      <c r="M8">
        <v>0</v>
      </c>
      <c r="N8">
        <v>0</v>
      </c>
      <c r="O8">
        <v>0</v>
      </c>
      <c r="P8">
        <v>0</v>
      </c>
      <c r="Q8">
        <v>0</v>
      </c>
      <c r="R8">
        <v>0</v>
      </c>
      <c r="S8">
        <v>0</v>
      </c>
      <c r="T8" t="s">
        <v>657</v>
      </c>
      <c r="U8">
        <v>1</v>
      </c>
      <c r="V8">
        <v>1</v>
      </c>
      <c r="W8">
        <v>0</v>
      </c>
      <c r="X8">
        <v>1</v>
      </c>
      <c r="Y8">
        <v>0</v>
      </c>
      <c r="Z8">
        <v>0</v>
      </c>
      <c r="AA8">
        <v>0</v>
      </c>
      <c r="AB8" t="s">
        <v>87</v>
      </c>
      <c r="AC8" t="s">
        <v>363</v>
      </c>
      <c r="AG8" t="s">
        <v>658</v>
      </c>
    </row>
    <row r="9" spans="1:33" hidden="1" x14ac:dyDescent="0.25">
      <c r="A9" s="21">
        <v>44236</v>
      </c>
      <c r="B9" s="21">
        <v>44153</v>
      </c>
      <c r="C9">
        <v>1</v>
      </c>
      <c r="D9" s="11">
        <v>4667</v>
      </c>
      <c r="E9" s="11">
        <v>2069478</v>
      </c>
      <c r="G9">
        <v>1</v>
      </c>
      <c r="H9">
        <v>0</v>
      </c>
      <c r="I9">
        <v>0</v>
      </c>
      <c r="J9">
        <v>0</v>
      </c>
      <c r="K9">
        <v>0</v>
      </c>
      <c r="L9">
        <v>1</v>
      </c>
      <c r="M9">
        <v>0</v>
      </c>
      <c r="N9">
        <v>0</v>
      </c>
      <c r="O9">
        <v>0</v>
      </c>
      <c r="P9">
        <v>0</v>
      </c>
      <c r="Q9">
        <v>0</v>
      </c>
      <c r="R9">
        <v>0</v>
      </c>
      <c r="S9">
        <v>0</v>
      </c>
      <c r="T9" t="s">
        <v>657</v>
      </c>
      <c r="U9">
        <v>1</v>
      </c>
      <c r="V9">
        <v>1</v>
      </c>
      <c r="W9">
        <v>0</v>
      </c>
      <c r="X9">
        <v>1</v>
      </c>
      <c r="Y9">
        <v>0</v>
      </c>
      <c r="Z9">
        <v>0</v>
      </c>
      <c r="AA9">
        <v>0</v>
      </c>
      <c r="AB9" t="s">
        <v>87</v>
      </c>
      <c r="AC9" t="s">
        <v>363</v>
      </c>
      <c r="AG9" t="s">
        <v>658</v>
      </c>
    </row>
    <row r="10" spans="1:33" hidden="1" x14ac:dyDescent="0.25">
      <c r="A10" s="21">
        <v>44236</v>
      </c>
      <c r="B10" s="21">
        <v>44144</v>
      </c>
      <c r="C10">
        <v>2</v>
      </c>
      <c r="D10" s="11">
        <v>21318</v>
      </c>
      <c r="E10" s="11">
        <v>6112114</v>
      </c>
      <c r="G10">
        <v>0</v>
      </c>
      <c r="H10">
        <v>0</v>
      </c>
      <c r="I10">
        <v>0</v>
      </c>
      <c r="J10">
        <v>0</v>
      </c>
      <c r="K10">
        <v>0</v>
      </c>
      <c r="L10">
        <v>0</v>
      </c>
      <c r="M10">
        <v>0</v>
      </c>
      <c r="N10">
        <v>0</v>
      </c>
      <c r="O10">
        <v>0</v>
      </c>
      <c r="P10">
        <v>0</v>
      </c>
      <c r="Q10">
        <v>1</v>
      </c>
      <c r="R10">
        <v>0</v>
      </c>
      <c r="S10">
        <v>0</v>
      </c>
      <c r="V10">
        <v>0</v>
      </c>
      <c r="W10">
        <v>1</v>
      </c>
      <c r="X10">
        <v>0</v>
      </c>
      <c r="Y10">
        <v>0</v>
      </c>
      <c r="Z10">
        <v>0</v>
      </c>
      <c r="AA10">
        <v>0</v>
      </c>
      <c r="AG10" t="s">
        <v>663</v>
      </c>
    </row>
    <row r="11" spans="1:33" hidden="1" x14ac:dyDescent="0.25">
      <c r="A11" s="21">
        <v>44236</v>
      </c>
      <c r="B11" s="21">
        <v>44142</v>
      </c>
      <c r="C11">
        <v>1</v>
      </c>
      <c r="D11" s="11">
        <v>3083</v>
      </c>
      <c r="E11" s="11">
        <v>2691104</v>
      </c>
      <c r="G11">
        <v>0</v>
      </c>
      <c r="H11">
        <v>0</v>
      </c>
      <c r="I11">
        <v>0</v>
      </c>
      <c r="J11">
        <v>0</v>
      </c>
      <c r="K11">
        <v>0</v>
      </c>
      <c r="L11">
        <v>0</v>
      </c>
      <c r="M11">
        <v>0</v>
      </c>
      <c r="N11">
        <v>0</v>
      </c>
      <c r="O11">
        <v>0</v>
      </c>
      <c r="P11">
        <v>0</v>
      </c>
      <c r="Q11">
        <v>1</v>
      </c>
      <c r="R11">
        <v>1</v>
      </c>
      <c r="S11">
        <v>0</v>
      </c>
      <c r="V11">
        <v>0</v>
      </c>
      <c r="W11">
        <v>1</v>
      </c>
      <c r="X11">
        <v>0</v>
      </c>
      <c r="Y11">
        <v>0</v>
      </c>
      <c r="Z11">
        <v>0</v>
      </c>
      <c r="AA11">
        <v>0</v>
      </c>
      <c r="AG11" t="s">
        <v>659</v>
      </c>
    </row>
    <row r="12" spans="1:33" hidden="1" x14ac:dyDescent="0.25">
      <c r="A12" s="21">
        <v>44236</v>
      </c>
      <c r="B12" s="21">
        <v>44138</v>
      </c>
      <c r="C12">
        <v>2</v>
      </c>
      <c r="D12" s="11">
        <v>6439</v>
      </c>
      <c r="E12" s="11">
        <v>2614944</v>
      </c>
      <c r="G12">
        <v>0</v>
      </c>
      <c r="H12">
        <v>0</v>
      </c>
      <c r="I12">
        <v>0</v>
      </c>
      <c r="J12">
        <v>0</v>
      </c>
      <c r="K12">
        <v>0</v>
      </c>
      <c r="L12">
        <v>0</v>
      </c>
      <c r="M12">
        <v>0</v>
      </c>
      <c r="N12">
        <v>0</v>
      </c>
      <c r="O12">
        <v>0</v>
      </c>
      <c r="P12">
        <v>1</v>
      </c>
      <c r="Q12">
        <v>0</v>
      </c>
      <c r="R12">
        <v>0</v>
      </c>
      <c r="S12">
        <v>0</v>
      </c>
      <c r="V12">
        <v>0</v>
      </c>
      <c r="W12">
        <v>0</v>
      </c>
      <c r="X12">
        <v>0</v>
      </c>
      <c r="Y12">
        <v>0</v>
      </c>
      <c r="Z12">
        <v>1</v>
      </c>
      <c r="AA12">
        <v>0</v>
      </c>
      <c r="AG12" t="s">
        <v>660</v>
      </c>
    </row>
    <row r="13" spans="1:33" hidden="1" x14ac:dyDescent="0.25">
      <c r="A13" s="21">
        <v>44236</v>
      </c>
      <c r="B13" s="21">
        <v>44136</v>
      </c>
      <c r="C13">
        <v>2</v>
      </c>
      <c r="D13" s="11">
        <v>13076</v>
      </c>
      <c r="E13" s="11">
        <v>4144200</v>
      </c>
      <c r="G13">
        <v>0</v>
      </c>
      <c r="H13">
        <v>0</v>
      </c>
      <c r="I13">
        <v>0</v>
      </c>
      <c r="J13">
        <v>0</v>
      </c>
      <c r="K13">
        <v>0</v>
      </c>
      <c r="L13">
        <v>0</v>
      </c>
      <c r="M13">
        <v>0</v>
      </c>
      <c r="N13">
        <v>0</v>
      </c>
      <c r="O13">
        <v>0</v>
      </c>
      <c r="P13">
        <v>0</v>
      </c>
      <c r="Q13">
        <v>0</v>
      </c>
      <c r="R13">
        <v>0</v>
      </c>
      <c r="S13">
        <v>0</v>
      </c>
      <c r="V13">
        <v>1</v>
      </c>
      <c r="W13">
        <v>0</v>
      </c>
      <c r="X13">
        <v>0</v>
      </c>
      <c r="Y13">
        <v>0</v>
      </c>
      <c r="Z13">
        <v>0</v>
      </c>
      <c r="AA13">
        <v>0</v>
      </c>
      <c r="AG13" t="s">
        <v>661</v>
      </c>
    </row>
    <row r="14" spans="1:33" hidden="1" x14ac:dyDescent="0.25">
      <c r="A14" s="21">
        <v>44236</v>
      </c>
      <c r="B14" s="21">
        <v>44136</v>
      </c>
      <c r="C14">
        <v>3</v>
      </c>
      <c r="D14" s="11">
        <v>14059</v>
      </c>
      <c r="E14" s="11">
        <v>2431233</v>
      </c>
      <c r="F14">
        <v>16658729</v>
      </c>
      <c r="G14">
        <v>1</v>
      </c>
      <c r="H14">
        <v>0</v>
      </c>
      <c r="I14">
        <v>0</v>
      </c>
      <c r="J14">
        <v>0</v>
      </c>
      <c r="K14">
        <v>0</v>
      </c>
      <c r="L14">
        <v>1</v>
      </c>
      <c r="M14">
        <v>0</v>
      </c>
      <c r="N14">
        <v>0</v>
      </c>
      <c r="O14">
        <v>0</v>
      </c>
      <c r="P14">
        <v>0</v>
      </c>
      <c r="Q14">
        <v>1</v>
      </c>
      <c r="R14">
        <v>0</v>
      </c>
      <c r="S14">
        <v>2</v>
      </c>
      <c r="T14" t="s">
        <v>664</v>
      </c>
      <c r="U14">
        <v>1</v>
      </c>
      <c r="V14">
        <v>0</v>
      </c>
      <c r="W14">
        <v>0</v>
      </c>
      <c r="X14">
        <v>1</v>
      </c>
      <c r="Y14">
        <v>0</v>
      </c>
      <c r="Z14">
        <v>0</v>
      </c>
      <c r="AA14">
        <v>1</v>
      </c>
      <c r="AB14" t="s">
        <v>87</v>
      </c>
      <c r="AC14" t="s">
        <v>665</v>
      </c>
      <c r="AG14" t="s">
        <v>666</v>
      </c>
    </row>
    <row r="15" spans="1:33" hidden="1" x14ac:dyDescent="0.25">
      <c r="A15" s="21">
        <v>44236</v>
      </c>
      <c r="B15" s="21">
        <v>44129</v>
      </c>
      <c r="C15">
        <v>2</v>
      </c>
      <c r="D15" s="11">
        <v>12703</v>
      </c>
      <c r="E15" s="11">
        <v>3744686</v>
      </c>
      <c r="G15">
        <v>0</v>
      </c>
      <c r="H15">
        <v>0</v>
      </c>
      <c r="I15">
        <v>0</v>
      </c>
      <c r="J15">
        <v>0</v>
      </c>
      <c r="K15">
        <v>0</v>
      </c>
      <c r="L15">
        <v>0</v>
      </c>
      <c r="M15">
        <v>0</v>
      </c>
      <c r="N15">
        <v>0</v>
      </c>
      <c r="O15">
        <v>0</v>
      </c>
      <c r="P15">
        <v>1</v>
      </c>
      <c r="Q15">
        <v>0</v>
      </c>
      <c r="R15">
        <v>0</v>
      </c>
      <c r="S15">
        <v>0</v>
      </c>
      <c r="V15">
        <v>1</v>
      </c>
      <c r="W15">
        <v>0</v>
      </c>
      <c r="X15">
        <v>1</v>
      </c>
      <c r="Y15">
        <v>0</v>
      </c>
      <c r="Z15">
        <v>1</v>
      </c>
      <c r="AA15">
        <v>1</v>
      </c>
      <c r="AG15" t="s">
        <v>662</v>
      </c>
    </row>
    <row r="16" spans="1:33" hidden="1" x14ac:dyDescent="0.25">
      <c r="A16" s="21">
        <v>44236</v>
      </c>
      <c r="B16" s="21">
        <v>44098</v>
      </c>
      <c r="C16">
        <v>1</v>
      </c>
      <c r="D16" s="11">
        <v>162903</v>
      </c>
      <c r="E16" s="11">
        <v>13653363</v>
      </c>
      <c r="G16">
        <v>0</v>
      </c>
      <c r="H16">
        <v>0</v>
      </c>
      <c r="I16">
        <v>0</v>
      </c>
      <c r="J16">
        <v>0</v>
      </c>
      <c r="K16">
        <v>0</v>
      </c>
      <c r="L16">
        <v>0</v>
      </c>
      <c r="M16">
        <v>0</v>
      </c>
      <c r="N16">
        <v>0</v>
      </c>
      <c r="O16">
        <v>0</v>
      </c>
      <c r="P16">
        <v>0</v>
      </c>
      <c r="Q16">
        <v>1</v>
      </c>
      <c r="R16">
        <v>1</v>
      </c>
      <c r="S16">
        <v>0</v>
      </c>
      <c r="V16">
        <v>0</v>
      </c>
      <c r="W16">
        <v>1</v>
      </c>
      <c r="X16">
        <v>0</v>
      </c>
      <c r="Y16">
        <v>0</v>
      </c>
      <c r="Z16">
        <v>0</v>
      </c>
      <c r="AA16">
        <v>0</v>
      </c>
      <c r="AG16" t="s">
        <v>667</v>
      </c>
    </row>
    <row r="17" spans="1:33" hidden="1" x14ac:dyDescent="0.25">
      <c r="A17" s="21">
        <v>44236</v>
      </c>
      <c r="B17" s="21">
        <v>44091</v>
      </c>
      <c r="C17">
        <v>2</v>
      </c>
      <c r="D17" s="11">
        <v>53916</v>
      </c>
      <c r="E17" s="11">
        <v>9557825</v>
      </c>
      <c r="G17">
        <v>0</v>
      </c>
      <c r="H17">
        <v>0</v>
      </c>
      <c r="I17">
        <v>0</v>
      </c>
      <c r="J17">
        <v>0</v>
      </c>
      <c r="K17">
        <v>0</v>
      </c>
      <c r="L17">
        <v>0</v>
      </c>
      <c r="M17">
        <v>0</v>
      </c>
      <c r="N17">
        <v>0</v>
      </c>
      <c r="O17">
        <v>0</v>
      </c>
      <c r="P17">
        <v>0</v>
      </c>
      <c r="Q17">
        <v>0</v>
      </c>
      <c r="R17">
        <v>0</v>
      </c>
      <c r="S17">
        <v>0</v>
      </c>
      <c r="V17">
        <v>1</v>
      </c>
      <c r="W17">
        <v>0</v>
      </c>
      <c r="X17">
        <v>0</v>
      </c>
      <c r="Y17">
        <v>0</v>
      </c>
      <c r="Z17">
        <v>0</v>
      </c>
      <c r="AA17">
        <v>0</v>
      </c>
      <c r="AG17" t="s">
        <v>668</v>
      </c>
    </row>
    <row r="18" spans="1:33" hidden="1" x14ac:dyDescent="0.25">
      <c r="A18" s="21">
        <v>44236</v>
      </c>
      <c r="B18" s="21">
        <v>44086</v>
      </c>
      <c r="C18">
        <v>3</v>
      </c>
      <c r="D18" s="11">
        <v>2761</v>
      </c>
      <c r="E18" s="11">
        <v>1298509</v>
      </c>
      <c r="F18" s="11">
        <v>8370166</v>
      </c>
      <c r="G18" s="11">
        <v>1</v>
      </c>
      <c r="H18" s="11">
        <v>0</v>
      </c>
      <c r="I18" s="11">
        <v>1</v>
      </c>
      <c r="J18" s="11">
        <v>0</v>
      </c>
      <c r="K18" s="11">
        <v>1</v>
      </c>
      <c r="L18" s="11">
        <v>1</v>
      </c>
      <c r="M18" s="11">
        <v>0</v>
      </c>
      <c r="N18" s="11">
        <v>0</v>
      </c>
      <c r="O18" s="11">
        <v>0</v>
      </c>
      <c r="P18" s="11">
        <v>0</v>
      </c>
      <c r="Q18" s="11">
        <v>1</v>
      </c>
      <c r="R18" s="11">
        <v>0</v>
      </c>
      <c r="S18" s="11">
        <v>0</v>
      </c>
      <c r="T18" t="s">
        <v>669</v>
      </c>
      <c r="U18" s="11">
        <v>1</v>
      </c>
      <c r="V18" s="11">
        <v>0</v>
      </c>
      <c r="W18" s="11">
        <v>0</v>
      </c>
      <c r="X18" s="11">
        <v>1</v>
      </c>
      <c r="Y18" s="11">
        <v>1</v>
      </c>
      <c r="Z18" s="11">
        <v>0</v>
      </c>
      <c r="AA18" s="11">
        <v>0</v>
      </c>
      <c r="AB18" t="s">
        <v>87</v>
      </c>
      <c r="AC18" t="s">
        <v>670</v>
      </c>
      <c r="AG18" t="s">
        <v>671</v>
      </c>
    </row>
    <row r="19" spans="1:33" hidden="1" x14ac:dyDescent="0.25">
      <c r="A19" s="21">
        <v>44236</v>
      </c>
      <c r="B19" s="21">
        <v>44084</v>
      </c>
      <c r="C19">
        <v>2</v>
      </c>
      <c r="D19" s="11">
        <v>14239</v>
      </c>
      <c r="E19" s="11">
        <v>4554032</v>
      </c>
      <c r="G19">
        <v>1</v>
      </c>
      <c r="H19">
        <v>0</v>
      </c>
      <c r="I19" s="28">
        <v>0</v>
      </c>
      <c r="J19">
        <v>0</v>
      </c>
      <c r="K19">
        <v>0</v>
      </c>
      <c r="L19">
        <v>1</v>
      </c>
      <c r="M19">
        <v>0</v>
      </c>
      <c r="N19">
        <v>0</v>
      </c>
      <c r="O19">
        <v>0</v>
      </c>
      <c r="P19">
        <v>0</v>
      </c>
      <c r="Q19">
        <v>0</v>
      </c>
      <c r="R19">
        <v>0</v>
      </c>
      <c r="S19">
        <v>0</v>
      </c>
      <c r="T19" t="s">
        <v>672</v>
      </c>
      <c r="U19">
        <v>1</v>
      </c>
      <c r="V19">
        <v>1</v>
      </c>
      <c r="W19">
        <v>0</v>
      </c>
      <c r="X19">
        <v>1</v>
      </c>
      <c r="Y19">
        <v>0</v>
      </c>
      <c r="Z19">
        <v>0</v>
      </c>
      <c r="AA19">
        <v>0</v>
      </c>
      <c r="AB19" t="s">
        <v>87</v>
      </c>
      <c r="AC19" t="s">
        <v>408</v>
      </c>
      <c r="AG19" t="s">
        <v>673</v>
      </c>
    </row>
    <row r="20" spans="1:33" hidden="1" x14ac:dyDescent="0.25">
      <c r="A20" s="21">
        <v>44236</v>
      </c>
      <c r="B20" s="21">
        <v>44081</v>
      </c>
      <c r="C20">
        <v>1</v>
      </c>
      <c r="D20" s="11">
        <v>2708</v>
      </c>
      <c r="E20" s="11">
        <v>2419438</v>
      </c>
      <c r="G20">
        <v>1</v>
      </c>
      <c r="H20">
        <v>0</v>
      </c>
      <c r="I20">
        <v>0</v>
      </c>
      <c r="J20">
        <v>0</v>
      </c>
      <c r="K20">
        <v>0</v>
      </c>
      <c r="L20">
        <v>0</v>
      </c>
      <c r="M20">
        <v>0</v>
      </c>
      <c r="N20">
        <v>0</v>
      </c>
      <c r="O20">
        <v>0</v>
      </c>
      <c r="P20">
        <v>0</v>
      </c>
      <c r="Q20">
        <v>1</v>
      </c>
      <c r="R20">
        <v>1</v>
      </c>
      <c r="S20">
        <v>0</v>
      </c>
      <c r="V20">
        <v>0</v>
      </c>
      <c r="W20">
        <v>1</v>
      </c>
      <c r="X20">
        <v>0</v>
      </c>
      <c r="Y20">
        <v>0</v>
      </c>
      <c r="Z20">
        <v>0</v>
      </c>
      <c r="AA20">
        <v>0</v>
      </c>
      <c r="AG20" t="s">
        <v>674</v>
      </c>
    </row>
    <row r="21" spans="1:33" hidden="1" x14ac:dyDescent="0.25">
      <c r="A21" s="21">
        <v>44236</v>
      </c>
      <c r="B21" s="21">
        <v>44079</v>
      </c>
      <c r="C21">
        <v>2</v>
      </c>
      <c r="D21" s="11">
        <v>5195</v>
      </c>
      <c r="E21" s="11">
        <v>2958389</v>
      </c>
      <c r="G21">
        <v>1</v>
      </c>
      <c r="H21">
        <v>0</v>
      </c>
      <c r="I21">
        <v>0</v>
      </c>
      <c r="J21" s="42">
        <v>0</v>
      </c>
      <c r="K21">
        <v>1</v>
      </c>
      <c r="L21">
        <v>1</v>
      </c>
      <c r="M21">
        <v>0</v>
      </c>
      <c r="N21">
        <v>0</v>
      </c>
      <c r="O21">
        <v>0</v>
      </c>
      <c r="P21">
        <v>0</v>
      </c>
      <c r="Q21">
        <v>0</v>
      </c>
      <c r="R21">
        <v>0</v>
      </c>
      <c r="S21">
        <v>0</v>
      </c>
      <c r="T21" t="s">
        <v>675</v>
      </c>
      <c r="U21">
        <v>1</v>
      </c>
      <c r="V21">
        <v>1</v>
      </c>
      <c r="W21">
        <v>0</v>
      </c>
      <c r="X21">
        <v>1</v>
      </c>
      <c r="Y21">
        <v>0</v>
      </c>
      <c r="Z21">
        <v>0</v>
      </c>
      <c r="AA21">
        <v>0</v>
      </c>
      <c r="AB21" t="s">
        <v>87</v>
      </c>
      <c r="AC21" t="s">
        <v>363</v>
      </c>
      <c r="AG21" t="s">
        <v>676</v>
      </c>
    </row>
    <row r="22" spans="1:33" hidden="1" x14ac:dyDescent="0.25">
      <c r="A22" s="21">
        <v>44236</v>
      </c>
      <c r="B22" s="21">
        <v>44078</v>
      </c>
      <c r="C22">
        <v>2</v>
      </c>
      <c r="D22" s="11">
        <v>5003</v>
      </c>
      <c r="E22" s="11">
        <v>2782506</v>
      </c>
      <c r="G22">
        <v>1</v>
      </c>
      <c r="H22">
        <v>0</v>
      </c>
      <c r="I22">
        <v>0</v>
      </c>
      <c r="J22" s="32">
        <v>0</v>
      </c>
      <c r="K22">
        <v>1</v>
      </c>
      <c r="L22">
        <v>1</v>
      </c>
      <c r="M22">
        <v>0</v>
      </c>
      <c r="N22">
        <v>0</v>
      </c>
      <c r="O22">
        <v>0</v>
      </c>
      <c r="P22">
        <v>0</v>
      </c>
      <c r="Q22">
        <v>0</v>
      </c>
      <c r="R22">
        <v>0</v>
      </c>
      <c r="S22">
        <v>0</v>
      </c>
      <c r="T22" t="s">
        <v>675</v>
      </c>
      <c r="U22">
        <v>1</v>
      </c>
      <c r="V22">
        <v>1</v>
      </c>
      <c r="W22">
        <v>0</v>
      </c>
      <c r="X22">
        <v>1</v>
      </c>
      <c r="Y22">
        <v>0</v>
      </c>
      <c r="Z22">
        <v>0</v>
      </c>
      <c r="AA22">
        <v>0</v>
      </c>
      <c r="AB22" t="s">
        <v>87</v>
      </c>
      <c r="AC22" t="s">
        <v>363</v>
      </c>
      <c r="AG22" t="s">
        <v>677</v>
      </c>
    </row>
    <row r="23" spans="1:33" hidden="1" x14ac:dyDescent="0.25">
      <c r="A23" s="21">
        <v>44236</v>
      </c>
      <c r="B23" s="21">
        <v>44074</v>
      </c>
      <c r="C23">
        <v>2</v>
      </c>
      <c r="D23" s="11">
        <v>47743</v>
      </c>
      <c r="E23" s="11">
        <v>8343074</v>
      </c>
      <c r="G23">
        <v>1</v>
      </c>
      <c r="H23">
        <v>0</v>
      </c>
      <c r="I23">
        <v>0</v>
      </c>
      <c r="J23" s="32">
        <v>0</v>
      </c>
      <c r="K23">
        <v>1</v>
      </c>
      <c r="L23">
        <v>1</v>
      </c>
      <c r="M23">
        <v>0</v>
      </c>
      <c r="N23">
        <v>0</v>
      </c>
      <c r="O23">
        <v>0</v>
      </c>
      <c r="P23">
        <v>0</v>
      </c>
      <c r="Q23">
        <v>0</v>
      </c>
      <c r="R23">
        <v>0</v>
      </c>
      <c r="S23">
        <v>0</v>
      </c>
      <c r="T23" t="s">
        <v>678</v>
      </c>
      <c r="U23">
        <v>1</v>
      </c>
      <c r="V23">
        <v>1</v>
      </c>
      <c r="W23">
        <v>1</v>
      </c>
      <c r="X23">
        <v>1</v>
      </c>
      <c r="Y23">
        <v>0</v>
      </c>
      <c r="Z23">
        <v>0</v>
      </c>
      <c r="AA23">
        <v>0</v>
      </c>
      <c r="AB23" t="s">
        <v>87</v>
      </c>
      <c r="AC23" t="s">
        <v>142</v>
      </c>
      <c r="AG23" t="s">
        <v>681</v>
      </c>
    </row>
    <row r="24" spans="1:33" hidden="1" x14ac:dyDescent="0.25">
      <c r="A24" s="21">
        <v>44236</v>
      </c>
      <c r="B24" s="21">
        <v>44074</v>
      </c>
      <c r="C24">
        <v>2</v>
      </c>
      <c r="D24" s="11">
        <v>28756</v>
      </c>
      <c r="E24" s="11">
        <v>7207561</v>
      </c>
      <c r="G24">
        <v>1</v>
      </c>
      <c r="H24">
        <v>0</v>
      </c>
      <c r="I24">
        <v>0</v>
      </c>
      <c r="J24" s="32">
        <v>0</v>
      </c>
      <c r="K24">
        <v>1</v>
      </c>
      <c r="L24">
        <v>0</v>
      </c>
      <c r="M24">
        <v>0</v>
      </c>
      <c r="N24">
        <v>0</v>
      </c>
      <c r="O24">
        <v>0</v>
      </c>
      <c r="P24">
        <v>0</v>
      </c>
      <c r="Q24">
        <v>0</v>
      </c>
      <c r="R24">
        <v>0</v>
      </c>
      <c r="S24">
        <v>0</v>
      </c>
      <c r="T24" t="s">
        <v>678</v>
      </c>
      <c r="U24">
        <v>1</v>
      </c>
      <c r="V24">
        <v>1</v>
      </c>
      <c r="W24">
        <v>0</v>
      </c>
      <c r="X24">
        <v>1</v>
      </c>
      <c r="Y24">
        <v>0</v>
      </c>
      <c r="Z24">
        <v>0</v>
      </c>
      <c r="AA24">
        <v>0</v>
      </c>
      <c r="AB24" t="s">
        <v>87</v>
      </c>
      <c r="AC24" t="s">
        <v>142</v>
      </c>
      <c r="AG24" t="s">
        <v>680</v>
      </c>
    </row>
    <row r="25" spans="1:33" hidden="1" x14ac:dyDescent="0.25">
      <c r="A25" s="21">
        <v>44236</v>
      </c>
      <c r="B25" s="21">
        <v>44074</v>
      </c>
      <c r="C25">
        <v>2</v>
      </c>
      <c r="D25" s="11">
        <v>28204</v>
      </c>
      <c r="E25" s="11">
        <v>6878295</v>
      </c>
      <c r="G25">
        <v>1</v>
      </c>
      <c r="H25">
        <v>0</v>
      </c>
      <c r="I25">
        <v>0</v>
      </c>
      <c r="J25" s="32">
        <v>0</v>
      </c>
      <c r="K25">
        <v>1</v>
      </c>
      <c r="L25">
        <v>0</v>
      </c>
      <c r="M25">
        <v>0</v>
      </c>
      <c r="N25">
        <v>0</v>
      </c>
      <c r="O25">
        <v>0</v>
      </c>
      <c r="P25">
        <v>0</v>
      </c>
      <c r="Q25">
        <v>0</v>
      </c>
      <c r="R25">
        <v>0</v>
      </c>
      <c r="S25">
        <v>0</v>
      </c>
      <c r="T25" t="s">
        <v>678</v>
      </c>
      <c r="U25">
        <v>1</v>
      </c>
      <c r="V25">
        <v>1</v>
      </c>
      <c r="W25">
        <v>0</v>
      </c>
      <c r="X25">
        <v>1</v>
      </c>
      <c r="Y25">
        <v>0</v>
      </c>
      <c r="Z25">
        <v>0</v>
      </c>
      <c r="AA25">
        <v>0</v>
      </c>
      <c r="AB25" t="s">
        <v>87</v>
      </c>
      <c r="AC25" t="s">
        <v>142</v>
      </c>
      <c r="AG25" t="s">
        <v>680</v>
      </c>
    </row>
    <row r="26" spans="1:33" hidden="1" x14ac:dyDescent="0.25">
      <c r="A26" s="21">
        <v>44236</v>
      </c>
      <c r="B26" s="21">
        <v>44074</v>
      </c>
      <c r="C26">
        <v>2</v>
      </c>
      <c r="D26" s="11">
        <v>20382</v>
      </c>
      <c r="E26" s="11">
        <v>5642787</v>
      </c>
      <c r="G26">
        <v>1</v>
      </c>
      <c r="H26">
        <v>0</v>
      </c>
      <c r="I26">
        <v>0</v>
      </c>
      <c r="J26" s="32">
        <v>0</v>
      </c>
      <c r="K26">
        <v>1</v>
      </c>
      <c r="L26">
        <v>0</v>
      </c>
      <c r="M26">
        <v>0</v>
      </c>
      <c r="N26">
        <v>0</v>
      </c>
      <c r="O26">
        <v>0</v>
      </c>
      <c r="P26">
        <v>0</v>
      </c>
      <c r="Q26">
        <v>0</v>
      </c>
      <c r="R26">
        <v>0</v>
      </c>
      <c r="S26">
        <v>0</v>
      </c>
      <c r="T26" t="s">
        <v>678</v>
      </c>
      <c r="U26">
        <v>1</v>
      </c>
      <c r="V26">
        <v>1</v>
      </c>
      <c r="W26">
        <v>0</v>
      </c>
      <c r="X26">
        <v>1</v>
      </c>
      <c r="Y26">
        <v>0</v>
      </c>
      <c r="Z26">
        <v>0</v>
      </c>
      <c r="AA26">
        <v>0</v>
      </c>
      <c r="AB26" t="s">
        <v>87</v>
      </c>
      <c r="AC26" t="s">
        <v>142</v>
      </c>
      <c r="AG26" t="s">
        <v>679</v>
      </c>
    </row>
    <row r="27" spans="1:33" hidden="1" x14ac:dyDescent="0.25">
      <c r="A27" s="21">
        <v>44236</v>
      </c>
      <c r="B27" s="21">
        <v>44069</v>
      </c>
      <c r="C27">
        <v>1</v>
      </c>
      <c r="D27" s="11">
        <v>78357</v>
      </c>
      <c r="E27" s="11">
        <v>9574182</v>
      </c>
      <c r="G27">
        <v>1</v>
      </c>
      <c r="H27">
        <v>0</v>
      </c>
      <c r="I27">
        <v>0</v>
      </c>
      <c r="J27" s="32">
        <v>0</v>
      </c>
      <c r="K27">
        <v>1</v>
      </c>
      <c r="L27">
        <v>0</v>
      </c>
      <c r="M27">
        <v>0</v>
      </c>
      <c r="N27">
        <v>0</v>
      </c>
      <c r="O27">
        <v>0</v>
      </c>
      <c r="P27">
        <v>0</v>
      </c>
      <c r="Q27">
        <v>0</v>
      </c>
      <c r="R27">
        <v>0</v>
      </c>
      <c r="S27">
        <v>0</v>
      </c>
      <c r="T27" t="s">
        <v>678</v>
      </c>
      <c r="U27">
        <v>1</v>
      </c>
      <c r="V27">
        <v>1</v>
      </c>
      <c r="W27">
        <v>1</v>
      </c>
      <c r="X27">
        <v>0</v>
      </c>
      <c r="Y27">
        <v>0</v>
      </c>
      <c r="Z27">
        <v>0</v>
      </c>
      <c r="AA27">
        <v>0</v>
      </c>
      <c r="AB27" t="s">
        <v>87</v>
      </c>
      <c r="AC27" t="s">
        <v>142</v>
      </c>
      <c r="AG27" t="s">
        <v>682</v>
      </c>
    </row>
    <row r="28" spans="1:33" hidden="1" x14ac:dyDescent="0.25">
      <c r="A28" s="21">
        <v>44236</v>
      </c>
      <c r="B28" s="21">
        <v>44069</v>
      </c>
      <c r="C28">
        <v>2</v>
      </c>
      <c r="D28" s="11">
        <v>45225</v>
      </c>
      <c r="E28" s="11">
        <v>8802003</v>
      </c>
      <c r="G28">
        <v>1</v>
      </c>
      <c r="H28">
        <v>0</v>
      </c>
      <c r="I28">
        <v>0</v>
      </c>
      <c r="J28" s="32">
        <v>0</v>
      </c>
      <c r="K28">
        <v>1</v>
      </c>
      <c r="L28">
        <v>0</v>
      </c>
      <c r="M28">
        <v>0</v>
      </c>
      <c r="N28">
        <v>0</v>
      </c>
      <c r="O28">
        <v>0</v>
      </c>
      <c r="P28">
        <v>0</v>
      </c>
      <c r="Q28">
        <v>0</v>
      </c>
      <c r="R28">
        <v>0</v>
      </c>
      <c r="S28">
        <v>0</v>
      </c>
      <c r="T28" t="s">
        <v>678</v>
      </c>
      <c r="U28">
        <v>1</v>
      </c>
      <c r="V28">
        <v>1</v>
      </c>
      <c r="W28">
        <v>0</v>
      </c>
      <c r="X28">
        <v>0</v>
      </c>
      <c r="Y28">
        <v>0</v>
      </c>
      <c r="Z28">
        <v>0</v>
      </c>
      <c r="AA28">
        <v>0</v>
      </c>
      <c r="AB28" t="s">
        <v>87</v>
      </c>
      <c r="AC28" t="s">
        <v>142</v>
      </c>
      <c r="AG28" t="s">
        <v>680</v>
      </c>
    </row>
    <row r="29" spans="1:33" hidden="1" x14ac:dyDescent="0.25">
      <c r="A29" s="21">
        <v>44236</v>
      </c>
      <c r="B29" s="21">
        <v>44063</v>
      </c>
      <c r="C29">
        <v>2</v>
      </c>
      <c r="D29" s="11">
        <v>6233</v>
      </c>
      <c r="E29" s="11">
        <v>3092272</v>
      </c>
      <c r="G29">
        <v>0</v>
      </c>
      <c r="H29">
        <v>0</v>
      </c>
      <c r="I29">
        <v>0</v>
      </c>
      <c r="J29" s="32">
        <v>0</v>
      </c>
      <c r="K29">
        <v>0</v>
      </c>
      <c r="L29">
        <v>0</v>
      </c>
      <c r="M29">
        <v>0</v>
      </c>
      <c r="N29">
        <v>0</v>
      </c>
      <c r="O29">
        <v>0</v>
      </c>
      <c r="P29">
        <v>0</v>
      </c>
      <c r="Q29">
        <v>0</v>
      </c>
      <c r="R29">
        <v>0</v>
      </c>
      <c r="S29">
        <v>0</v>
      </c>
      <c r="V29">
        <v>0</v>
      </c>
      <c r="W29">
        <v>0</v>
      </c>
      <c r="X29">
        <v>0</v>
      </c>
      <c r="Y29">
        <v>0</v>
      </c>
      <c r="Z29">
        <v>1</v>
      </c>
      <c r="AA29">
        <v>0</v>
      </c>
      <c r="AG29" t="s">
        <v>683</v>
      </c>
    </row>
    <row r="30" spans="1:33" hidden="1" x14ac:dyDescent="0.25">
      <c r="A30" s="21">
        <v>44237</v>
      </c>
      <c r="B30" s="21">
        <v>44046</v>
      </c>
      <c r="C30">
        <v>2</v>
      </c>
      <c r="D30" s="11">
        <v>18798</v>
      </c>
      <c r="E30" s="11">
        <v>5422126</v>
      </c>
      <c r="G30">
        <v>1</v>
      </c>
      <c r="H30">
        <v>0</v>
      </c>
      <c r="I30">
        <v>0</v>
      </c>
      <c r="J30" s="32">
        <v>0</v>
      </c>
      <c r="K30">
        <v>0</v>
      </c>
      <c r="L30">
        <v>1</v>
      </c>
      <c r="M30">
        <v>0</v>
      </c>
      <c r="N30">
        <v>0</v>
      </c>
      <c r="O30">
        <v>0</v>
      </c>
      <c r="P30">
        <v>0</v>
      </c>
      <c r="Q30">
        <v>0</v>
      </c>
      <c r="R30">
        <v>0</v>
      </c>
      <c r="S30">
        <v>0</v>
      </c>
      <c r="T30" t="s">
        <v>684</v>
      </c>
      <c r="U30">
        <v>1</v>
      </c>
      <c r="V30">
        <v>1</v>
      </c>
      <c r="W30">
        <v>0</v>
      </c>
      <c r="X30">
        <v>1</v>
      </c>
      <c r="Y30">
        <v>0</v>
      </c>
      <c r="Z30">
        <v>0</v>
      </c>
      <c r="AA30">
        <v>0</v>
      </c>
      <c r="AB30" t="s">
        <v>87</v>
      </c>
      <c r="AC30" t="s">
        <v>685</v>
      </c>
      <c r="AG30" t="s">
        <v>686</v>
      </c>
    </row>
    <row r="31" spans="1:33" hidden="1" x14ac:dyDescent="0.25">
      <c r="A31" s="21">
        <v>44237</v>
      </c>
      <c r="B31" s="21">
        <v>44046</v>
      </c>
      <c r="C31">
        <v>2</v>
      </c>
      <c r="D31" s="11">
        <v>3795</v>
      </c>
      <c r="E31" s="11">
        <v>2702546</v>
      </c>
      <c r="G31">
        <v>1</v>
      </c>
      <c r="H31">
        <v>0</v>
      </c>
      <c r="I31">
        <v>0</v>
      </c>
      <c r="J31" s="32">
        <v>0</v>
      </c>
      <c r="K31">
        <v>1</v>
      </c>
      <c r="L31">
        <v>0</v>
      </c>
      <c r="M31">
        <v>0</v>
      </c>
      <c r="N31">
        <v>0</v>
      </c>
      <c r="O31">
        <v>0</v>
      </c>
      <c r="P31">
        <v>0</v>
      </c>
      <c r="Q31">
        <v>0</v>
      </c>
      <c r="R31">
        <v>0</v>
      </c>
      <c r="S31">
        <v>0</v>
      </c>
      <c r="T31" t="s">
        <v>684</v>
      </c>
      <c r="U31">
        <v>1</v>
      </c>
      <c r="V31">
        <v>1</v>
      </c>
      <c r="W31">
        <v>0</v>
      </c>
      <c r="X31">
        <v>1</v>
      </c>
      <c r="Y31">
        <v>0</v>
      </c>
      <c r="Z31">
        <v>0</v>
      </c>
      <c r="AA31">
        <v>0</v>
      </c>
      <c r="AB31" t="s">
        <v>87</v>
      </c>
      <c r="AC31" t="s">
        <v>685</v>
      </c>
      <c r="AG31" t="s">
        <v>686</v>
      </c>
    </row>
    <row r="32" spans="1:33" hidden="1" x14ac:dyDescent="0.25">
      <c r="A32" s="21">
        <v>44237</v>
      </c>
      <c r="B32" s="21">
        <v>44046</v>
      </c>
      <c r="C32">
        <v>2</v>
      </c>
      <c r="D32" s="11">
        <v>6167</v>
      </c>
      <c r="E32" s="11">
        <v>2453302</v>
      </c>
      <c r="G32">
        <v>1</v>
      </c>
      <c r="H32">
        <v>0</v>
      </c>
      <c r="I32">
        <v>0</v>
      </c>
      <c r="J32" s="32">
        <v>0</v>
      </c>
      <c r="K32">
        <v>1</v>
      </c>
      <c r="L32">
        <v>1</v>
      </c>
      <c r="M32">
        <v>0</v>
      </c>
      <c r="N32">
        <v>0</v>
      </c>
      <c r="O32">
        <v>0</v>
      </c>
      <c r="P32">
        <v>0</v>
      </c>
      <c r="Q32">
        <v>0</v>
      </c>
      <c r="R32">
        <v>0</v>
      </c>
      <c r="S32">
        <v>0</v>
      </c>
      <c r="T32" t="s">
        <v>684</v>
      </c>
      <c r="U32">
        <v>1</v>
      </c>
      <c r="V32">
        <v>1</v>
      </c>
      <c r="W32">
        <v>0</v>
      </c>
      <c r="X32">
        <v>1</v>
      </c>
      <c r="Y32">
        <v>0</v>
      </c>
      <c r="Z32">
        <v>0</v>
      </c>
      <c r="AA32">
        <v>0</v>
      </c>
      <c r="AB32" t="s">
        <v>87</v>
      </c>
      <c r="AC32" t="s">
        <v>685</v>
      </c>
      <c r="AG32" t="s">
        <v>686</v>
      </c>
    </row>
    <row r="33" spans="1:33" hidden="1" x14ac:dyDescent="0.25">
      <c r="A33" s="21">
        <v>44237</v>
      </c>
      <c r="B33" s="21">
        <v>44044</v>
      </c>
      <c r="C33">
        <v>1</v>
      </c>
      <c r="D33" s="11">
        <v>170401</v>
      </c>
      <c r="E33" s="11">
        <v>11109780</v>
      </c>
      <c r="G33">
        <v>0</v>
      </c>
      <c r="H33">
        <v>0</v>
      </c>
      <c r="I33">
        <v>0</v>
      </c>
      <c r="J33" s="32">
        <v>0</v>
      </c>
      <c r="K33">
        <v>0</v>
      </c>
      <c r="L33">
        <v>0</v>
      </c>
      <c r="M33">
        <v>0</v>
      </c>
      <c r="N33">
        <v>0</v>
      </c>
      <c r="O33">
        <v>0</v>
      </c>
      <c r="P33">
        <v>0</v>
      </c>
      <c r="Q33">
        <v>1</v>
      </c>
      <c r="R33">
        <v>0</v>
      </c>
      <c r="S33">
        <v>0</v>
      </c>
      <c r="V33">
        <v>0</v>
      </c>
      <c r="W33">
        <v>1</v>
      </c>
      <c r="X33">
        <v>0</v>
      </c>
      <c r="Y33">
        <v>0</v>
      </c>
      <c r="Z33">
        <v>0</v>
      </c>
      <c r="AA33">
        <v>0</v>
      </c>
      <c r="AG33" t="s">
        <v>687</v>
      </c>
    </row>
    <row r="34" spans="1:33" hidden="1" x14ac:dyDescent="0.25">
      <c r="A34" s="21">
        <v>44237</v>
      </c>
      <c r="B34" s="21">
        <v>44041</v>
      </c>
      <c r="C34">
        <v>2</v>
      </c>
      <c r="D34" s="11">
        <v>3435</v>
      </c>
      <c r="E34" s="11">
        <v>1855455</v>
      </c>
      <c r="G34">
        <v>1</v>
      </c>
      <c r="H34">
        <v>0</v>
      </c>
      <c r="I34">
        <v>0</v>
      </c>
      <c r="J34" s="32">
        <v>0</v>
      </c>
      <c r="K34">
        <v>1</v>
      </c>
      <c r="L34">
        <v>1</v>
      </c>
      <c r="M34">
        <v>0</v>
      </c>
      <c r="N34">
        <v>0</v>
      </c>
      <c r="O34">
        <v>0</v>
      </c>
      <c r="P34">
        <v>0</v>
      </c>
      <c r="Q34">
        <v>0</v>
      </c>
      <c r="R34">
        <v>0</v>
      </c>
      <c r="S34">
        <v>0</v>
      </c>
      <c r="T34" t="s">
        <v>688</v>
      </c>
      <c r="U34">
        <v>1</v>
      </c>
      <c r="V34">
        <v>1</v>
      </c>
      <c r="W34">
        <v>0</v>
      </c>
      <c r="X34">
        <v>1</v>
      </c>
      <c r="Y34">
        <v>0</v>
      </c>
      <c r="Z34">
        <v>0</v>
      </c>
      <c r="AA34">
        <v>0</v>
      </c>
      <c r="AB34" t="s">
        <v>87</v>
      </c>
      <c r="AC34" t="s">
        <v>689</v>
      </c>
      <c r="AG34" t="s">
        <v>690</v>
      </c>
    </row>
    <row r="35" spans="1:33" hidden="1" x14ac:dyDescent="0.25">
      <c r="A35" s="21">
        <v>44237</v>
      </c>
      <c r="B35" s="21">
        <v>44039</v>
      </c>
      <c r="C35">
        <v>2</v>
      </c>
      <c r="D35">
        <v>2714</v>
      </c>
      <c r="E35" s="11">
        <v>2338350</v>
      </c>
      <c r="G35">
        <v>1</v>
      </c>
      <c r="H35">
        <v>0</v>
      </c>
      <c r="I35">
        <v>0</v>
      </c>
      <c r="J35" s="32">
        <v>0</v>
      </c>
      <c r="K35">
        <v>0</v>
      </c>
      <c r="L35">
        <v>1</v>
      </c>
      <c r="M35">
        <v>0</v>
      </c>
      <c r="N35">
        <v>0</v>
      </c>
      <c r="O35">
        <v>0</v>
      </c>
      <c r="P35">
        <v>0</v>
      </c>
      <c r="Q35">
        <v>1</v>
      </c>
      <c r="R35">
        <v>0</v>
      </c>
      <c r="S35">
        <v>0</v>
      </c>
      <c r="T35" t="s">
        <v>691</v>
      </c>
      <c r="U35">
        <v>1</v>
      </c>
      <c r="V35">
        <v>0</v>
      </c>
      <c r="W35">
        <v>1</v>
      </c>
      <c r="X35">
        <v>0</v>
      </c>
      <c r="Y35">
        <v>0</v>
      </c>
      <c r="Z35">
        <v>0</v>
      </c>
      <c r="AA35">
        <v>0</v>
      </c>
      <c r="AB35" t="s">
        <v>87</v>
      </c>
      <c r="AC35" t="s">
        <v>159</v>
      </c>
      <c r="AG35" t="s">
        <v>692</v>
      </c>
    </row>
    <row r="36" spans="1:33" hidden="1" x14ac:dyDescent="0.25">
      <c r="A36" s="21">
        <v>44237</v>
      </c>
      <c r="B36" s="21">
        <v>44039</v>
      </c>
      <c r="C36">
        <v>1</v>
      </c>
      <c r="D36" s="11">
        <v>5375</v>
      </c>
      <c r="E36" s="11">
        <v>2034340</v>
      </c>
      <c r="G36">
        <v>0</v>
      </c>
      <c r="H36">
        <v>0</v>
      </c>
      <c r="I36">
        <v>0</v>
      </c>
      <c r="J36" s="32">
        <v>0</v>
      </c>
      <c r="K36">
        <v>0</v>
      </c>
      <c r="L36">
        <v>0</v>
      </c>
      <c r="M36">
        <v>0</v>
      </c>
      <c r="N36">
        <v>0</v>
      </c>
      <c r="O36">
        <v>0</v>
      </c>
      <c r="P36">
        <v>0</v>
      </c>
      <c r="Q36">
        <v>0</v>
      </c>
      <c r="R36">
        <v>0</v>
      </c>
      <c r="S36">
        <v>0</v>
      </c>
      <c r="V36">
        <v>1</v>
      </c>
      <c r="W36">
        <v>0</v>
      </c>
      <c r="X36">
        <v>0</v>
      </c>
      <c r="Y36">
        <v>0</v>
      </c>
      <c r="Z36">
        <v>0</v>
      </c>
      <c r="AA36">
        <v>0</v>
      </c>
      <c r="AG36" t="s">
        <v>693</v>
      </c>
    </row>
    <row r="37" spans="1:33" hidden="1" x14ac:dyDescent="0.25">
      <c r="A37" s="21">
        <v>44237</v>
      </c>
      <c r="B37" s="21">
        <v>44037</v>
      </c>
      <c r="C37">
        <v>2</v>
      </c>
      <c r="D37" s="11">
        <v>10097</v>
      </c>
      <c r="E37" s="11">
        <v>2198898</v>
      </c>
      <c r="G37">
        <v>1</v>
      </c>
      <c r="H37">
        <v>0</v>
      </c>
      <c r="I37">
        <v>0</v>
      </c>
      <c r="J37" s="32">
        <v>0</v>
      </c>
      <c r="K37">
        <v>1</v>
      </c>
      <c r="L37">
        <v>1</v>
      </c>
      <c r="M37">
        <v>0</v>
      </c>
      <c r="N37">
        <v>0</v>
      </c>
      <c r="O37">
        <v>0</v>
      </c>
      <c r="P37">
        <v>0</v>
      </c>
      <c r="Q37">
        <v>0</v>
      </c>
      <c r="R37">
        <v>0</v>
      </c>
      <c r="S37">
        <v>0</v>
      </c>
      <c r="T37" t="s">
        <v>694</v>
      </c>
      <c r="U37">
        <v>1</v>
      </c>
      <c r="V37">
        <v>0</v>
      </c>
      <c r="W37">
        <v>0</v>
      </c>
      <c r="X37">
        <v>0</v>
      </c>
      <c r="Y37">
        <v>0</v>
      </c>
      <c r="Z37">
        <v>0</v>
      </c>
      <c r="AA37">
        <v>1</v>
      </c>
      <c r="AB37" t="s">
        <v>87</v>
      </c>
      <c r="AC37" t="s">
        <v>695</v>
      </c>
      <c r="AG37" t="s">
        <v>696</v>
      </c>
    </row>
    <row r="38" spans="1:33" x14ac:dyDescent="0.25">
      <c r="A38" s="21">
        <v>44237</v>
      </c>
      <c r="B38" s="21">
        <v>44035</v>
      </c>
      <c r="C38">
        <v>2</v>
      </c>
      <c r="D38" s="11">
        <v>11681</v>
      </c>
      <c r="E38" s="11">
        <v>2639634</v>
      </c>
      <c r="G38">
        <v>1</v>
      </c>
      <c r="H38">
        <v>1</v>
      </c>
      <c r="I38">
        <v>1</v>
      </c>
      <c r="J38" s="32">
        <v>0</v>
      </c>
      <c r="K38">
        <v>0</v>
      </c>
      <c r="L38">
        <v>1</v>
      </c>
      <c r="M38">
        <v>0</v>
      </c>
      <c r="N38">
        <v>0</v>
      </c>
      <c r="O38">
        <v>0</v>
      </c>
      <c r="P38">
        <v>0</v>
      </c>
      <c r="Q38">
        <v>1</v>
      </c>
      <c r="R38">
        <v>0</v>
      </c>
      <c r="S38">
        <v>3</v>
      </c>
      <c r="T38" t="s">
        <v>697</v>
      </c>
      <c r="U38">
        <v>1</v>
      </c>
      <c r="V38">
        <v>1</v>
      </c>
      <c r="W38">
        <v>1</v>
      </c>
      <c r="X38">
        <v>0</v>
      </c>
      <c r="Y38">
        <v>0</v>
      </c>
      <c r="Z38">
        <v>0</v>
      </c>
      <c r="AA38">
        <v>0</v>
      </c>
      <c r="AB38" t="s">
        <v>87</v>
      </c>
      <c r="AC38" t="s">
        <v>698</v>
      </c>
      <c r="AG38" t="s">
        <v>699</v>
      </c>
    </row>
    <row r="39" spans="1:33" hidden="1" x14ac:dyDescent="0.25">
      <c r="A39" s="21">
        <v>44237</v>
      </c>
      <c r="B39" s="21">
        <v>44034</v>
      </c>
      <c r="C39">
        <v>2</v>
      </c>
      <c r="D39" s="11">
        <v>1388</v>
      </c>
      <c r="E39" s="11">
        <v>966693</v>
      </c>
      <c r="G39">
        <v>1</v>
      </c>
      <c r="H39">
        <v>0</v>
      </c>
      <c r="I39">
        <v>0</v>
      </c>
      <c r="J39" s="32">
        <v>0</v>
      </c>
      <c r="K39">
        <v>1</v>
      </c>
      <c r="L39">
        <v>1</v>
      </c>
      <c r="M39">
        <v>0</v>
      </c>
      <c r="N39">
        <v>0</v>
      </c>
      <c r="O39">
        <v>0</v>
      </c>
      <c r="P39">
        <v>0</v>
      </c>
      <c r="Q39">
        <v>1</v>
      </c>
      <c r="R39">
        <v>0</v>
      </c>
      <c r="S39">
        <v>0</v>
      </c>
      <c r="T39" t="s">
        <v>700</v>
      </c>
      <c r="U39">
        <v>1</v>
      </c>
      <c r="V39">
        <v>0</v>
      </c>
      <c r="W39">
        <v>0</v>
      </c>
      <c r="X39">
        <v>1</v>
      </c>
      <c r="Y39">
        <v>1</v>
      </c>
      <c r="Z39">
        <v>0</v>
      </c>
      <c r="AA39">
        <v>0</v>
      </c>
      <c r="AB39" t="s">
        <v>87</v>
      </c>
      <c r="AC39" t="s">
        <v>408</v>
      </c>
      <c r="AG39" t="s">
        <v>701</v>
      </c>
    </row>
    <row r="40" spans="1:33" hidden="1" x14ac:dyDescent="0.25">
      <c r="A40" s="21">
        <v>44237</v>
      </c>
      <c r="B40" s="21">
        <v>44027</v>
      </c>
      <c r="C40">
        <v>1</v>
      </c>
      <c r="D40" s="11">
        <v>1676</v>
      </c>
      <c r="E40" s="11">
        <v>471513</v>
      </c>
      <c r="G40">
        <v>1</v>
      </c>
      <c r="H40">
        <v>0</v>
      </c>
      <c r="I40">
        <v>0</v>
      </c>
      <c r="J40" s="32">
        <v>0</v>
      </c>
      <c r="K40">
        <v>1</v>
      </c>
      <c r="L40">
        <v>1</v>
      </c>
      <c r="M40">
        <v>0</v>
      </c>
      <c r="N40">
        <v>0</v>
      </c>
      <c r="O40">
        <v>0</v>
      </c>
      <c r="P40">
        <v>0</v>
      </c>
      <c r="Q40">
        <v>0</v>
      </c>
      <c r="R40">
        <v>0</v>
      </c>
      <c r="S40">
        <v>0</v>
      </c>
      <c r="T40" t="s">
        <v>702</v>
      </c>
      <c r="U40">
        <v>1</v>
      </c>
      <c r="V40">
        <v>0</v>
      </c>
      <c r="W40">
        <v>0</v>
      </c>
      <c r="X40">
        <v>1</v>
      </c>
      <c r="Y40">
        <v>1</v>
      </c>
      <c r="Z40">
        <v>0</v>
      </c>
      <c r="AA40">
        <v>1</v>
      </c>
      <c r="AB40" t="s">
        <v>93</v>
      </c>
      <c r="AC40" t="s">
        <v>698</v>
      </c>
      <c r="AG40" t="s">
        <v>703</v>
      </c>
    </row>
    <row r="41" spans="1:33" hidden="1" x14ac:dyDescent="0.25">
      <c r="A41" s="21">
        <v>44237</v>
      </c>
      <c r="B41" s="21">
        <v>44027</v>
      </c>
      <c r="C41">
        <v>2</v>
      </c>
      <c r="D41" s="11">
        <v>664</v>
      </c>
      <c r="E41" s="11">
        <v>381026</v>
      </c>
      <c r="G41">
        <v>1</v>
      </c>
      <c r="H41">
        <v>0</v>
      </c>
      <c r="I41">
        <v>0</v>
      </c>
      <c r="J41" s="32">
        <v>0</v>
      </c>
      <c r="K41">
        <v>0</v>
      </c>
      <c r="L41">
        <v>1</v>
      </c>
      <c r="M41">
        <v>0</v>
      </c>
      <c r="N41">
        <v>0</v>
      </c>
      <c r="O41">
        <v>0</v>
      </c>
      <c r="P41">
        <v>0</v>
      </c>
      <c r="Q41">
        <v>0</v>
      </c>
      <c r="R41">
        <v>0</v>
      </c>
      <c r="S41">
        <v>1</v>
      </c>
      <c r="T41" t="s">
        <v>704</v>
      </c>
      <c r="U41">
        <v>1</v>
      </c>
      <c r="V41">
        <v>0</v>
      </c>
      <c r="W41">
        <v>0</v>
      </c>
      <c r="X41">
        <v>1</v>
      </c>
      <c r="Y41">
        <v>1</v>
      </c>
      <c r="Z41">
        <v>0</v>
      </c>
      <c r="AA41">
        <v>1</v>
      </c>
      <c r="AB41" t="s">
        <v>93</v>
      </c>
      <c r="AC41" t="s">
        <v>705</v>
      </c>
      <c r="AG41" t="s">
        <v>706</v>
      </c>
    </row>
    <row r="42" spans="1:33" hidden="1" x14ac:dyDescent="0.25">
      <c r="A42" s="21">
        <v>44237</v>
      </c>
      <c r="B42" s="21">
        <v>44021</v>
      </c>
      <c r="C42">
        <v>2</v>
      </c>
      <c r="D42" s="11">
        <v>2241</v>
      </c>
      <c r="E42" s="11">
        <v>1586576</v>
      </c>
      <c r="G42">
        <v>1</v>
      </c>
      <c r="H42">
        <v>0</v>
      </c>
      <c r="I42">
        <v>0</v>
      </c>
      <c r="J42" s="32">
        <v>0</v>
      </c>
      <c r="K42">
        <v>1</v>
      </c>
      <c r="L42">
        <v>1</v>
      </c>
      <c r="M42">
        <v>0</v>
      </c>
      <c r="N42">
        <v>0</v>
      </c>
      <c r="O42">
        <v>0</v>
      </c>
      <c r="P42">
        <v>0</v>
      </c>
      <c r="Q42">
        <v>1</v>
      </c>
      <c r="R42">
        <v>0</v>
      </c>
      <c r="S42">
        <v>0</v>
      </c>
      <c r="T42" t="s">
        <v>709</v>
      </c>
      <c r="U42">
        <v>1</v>
      </c>
      <c r="V42">
        <v>0</v>
      </c>
      <c r="W42">
        <v>0</v>
      </c>
      <c r="X42">
        <v>1</v>
      </c>
      <c r="Y42">
        <v>1</v>
      </c>
      <c r="Z42">
        <v>0</v>
      </c>
      <c r="AA42">
        <v>0</v>
      </c>
      <c r="AB42" t="s">
        <v>87</v>
      </c>
      <c r="AC42" t="s">
        <v>159</v>
      </c>
      <c r="AG42" t="s">
        <v>710</v>
      </c>
    </row>
    <row r="43" spans="1:33" hidden="1" x14ac:dyDescent="0.25">
      <c r="A43" s="21">
        <v>44237</v>
      </c>
      <c r="B43" s="21">
        <v>44017</v>
      </c>
      <c r="C43">
        <v>3</v>
      </c>
      <c r="D43" s="11">
        <v>1158</v>
      </c>
      <c r="E43" s="11">
        <v>453566</v>
      </c>
      <c r="F43">
        <v>4740807</v>
      </c>
      <c r="G43">
        <v>1</v>
      </c>
      <c r="H43">
        <v>0</v>
      </c>
      <c r="I43">
        <v>0</v>
      </c>
      <c r="J43" s="32">
        <v>0</v>
      </c>
      <c r="K43">
        <v>1</v>
      </c>
      <c r="L43">
        <v>1</v>
      </c>
      <c r="M43">
        <v>0</v>
      </c>
      <c r="N43">
        <v>0</v>
      </c>
      <c r="O43">
        <v>0</v>
      </c>
      <c r="P43">
        <v>0</v>
      </c>
      <c r="Q43">
        <v>1</v>
      </c>
      <c r="R43">
        <v>0</v>
      </c>
      <c r="S43">
        <v>0</v>
      </c>
      <c r="T43" t="s">
        <v>711</v>
      </c>
      <c r="U43">
        <v>1</v>
      </c>
      <c r="V43">
        <v>0</v>
      </c>
      <c r="W43">
        <v>0</v>
      </c>
      <c r="X43">
        <v>1</v>
      </c>
      <c r="Y43">
        <v>0</v>
      </c>
      <c r="Z43">
        <v>0</v>
      </c>
      <c r="AA43">
        <v>0</v>
      </c>
      <c r="AB43" t="s">
        <v>549</v>
      </c>
      <c r="AC43" t="s">
        <v>159</v>
      </c>
      <c r="AG43" t="s">
        <v>712</v>
      </c>
    </row>
    <row r="44" spans="1:33" hidden="1" x14ac:dyDescent="0.25">
      <c r="A44" s="21">
        <v>44237</v>
      </c>
      <c r="B44" s="21">
        <v>44013</v>
      </c>
      <c r="C44">
        <v>3</v>
      </c>
      <c r="D44" s="11">
        <v>752</v>
      </c>
      <c r="E44" s="11">
        <v>268550</v>
      </c>
      <c r="F44" s="11">
        <v>1231582</v>
      </c>
      <c r="G44" s="11">
        <v>1</v>
      </c>
      <c r="H44" s="11">
        <v>0</v>
      </c>
      <c r="I44" s="11">
        <v>0</v>
      </c>
      <c r="J44" s="32">
        <v>0</v>
      </c>
      <c r="K44" s="11">
        <v>1</v>
      </c>
      <c r="L44" s="11">
        <v>1</v>
      </c>
      <c r="M44" s="11">
        <v>0</v>
      </c>
      <c r="N44" s="11">
        <v>0</v>
      </c>
      <c r="O44" s="11">
        <v>0</v>
      </c>
      <c r="P44" s="11">
        <v>0</v>
      </c>
      <c r="Q44" s="11">
        <v>0</v>
      </c>
      <c r="R44" s="11">
        <v>0</v>
      </c>
      <c r="S44" s="11">
        <v>1</v>
      </c>
      <c r="T44" t="s">
        <v>713</v>
      </c>
      <c r="U44" s="11">
        <v>1</v>
      </c>
      <c r="V44" s="11">
        <v>0</v>
      </c>
      <c r="W44" s="11">
        <v>0</v>
      </c>
      <c r="X44" s="11">
        <v>1</v>
      </c>
      <c r="Y44" s="11">
        <v>0</v>
      </c>
      <c r="Z44" s="11">
        <v>0</v>
      </c>
      <c r="AA44" s="11">
        <v>1</v>
      </c>
      <c r="AB44" t="s">
        <v>549</v>
      </c>
      <c r="AC44" t="s">
        <v>159</v>
      </c>
      <c r="AG44" t="s">
        <v>714</v>
      </c>
    </row>
    <row r="45" spans="1:33" hidden="1" x14ac:dyDescent="0.25">
      <c r="A45" s="21">
        <v>44237</v>
      </c>
      <c r="B45" s="21">
        <v>44013</v>
      </c>
      <c r="C45">
        <v>3</v>
      </c>
      <c r="D45" s="11">
        <v>512</v>
      </c>
      <c r="E45" s="11">
        <v>263414</v>
      </c>
      <c r="F45">
        <v>1384050</v>
      </c>
      <c r="G45">
        <v>1</v>
      </c>
      <c r="H45">
        <v>0</v>
      </c>
      <c r="I45">
        <v>0</v>
      </c>
      <c r="J45" s="32">
        <v>0</v>
      </c>
      <c r="K45">
        <v>1</v>
      </c>
      <c r="L45">
        <v>1</v>
      </c>
      <c r="M45">
        <v>0</v>
      </c>
      <c r="N45">
        <v>0</v>
      </c>
      <c r="O45">
        <v>0</v>
      </c>
      <c r="P45">
        <v>0</v>
      </c>
      <c r="Q45">
        <v>0</v>
      </c>
      <c r="R45">
        <v>0</v>
      </c>
      <c r="S45">
        <v>0</v>
      </c>
      <c r="T45" t="s">
        <v>715</v>
      </c>
      <c r="U45">
        <v>1</v>
      </c>
      <c r="V45">
        <v>0</v>
      </c>
      <c r="W45">
        <v>0</v>
      </c>
      <c r="X45">
        <v>1</v>
      </c>
      <c r="Y45">
        <v>0</v>
      </c>
      <c r="Z45">
        <v>0</v>
      </c>
      <c r="AA45">
        <v>1</v>
      </c>
      <c r="AB45" t="s">
        <v>549</v>
      </c>
      <c r="AC45" t="s">
        <v>159</v>
      </c>
      <c r="AG45" t="s">
        <v>716</v>
      </c>
    </row>
    <row r="46" spans="1:33" hidden="1" x14ac:dyDescent="0.25">
      <c r="A46" s="21">
        <v>44237</v>
      </c>
      <c r="B46" s="21">
        <v>44012</v>
      </c>
      <c r="C46">
        <v>1</v>
      </c>
      <c r="D46" s="11">
        <v>4262</v>
      </c>
      <c r="E46" s="11">
        <v>1530741</v>
      </c>
      <c r="G46">
        <v>1</v>
      </c>
      <c r="H46">
        <v>0</v>
      </c>
      <c r="I46">
        <v>0</v>
      </c>
      <c r="J46" s="32">
        <v>0</v>
      </c>
      <c r="K46">
        <v>1</v>
      </c>
      <c r="L46">
        <v>1</v>
      </c>
      <c r="M46">
        <v>0</v>
      </c>
      <c r="N46">
        <v>0</v>
      </c>
      <c r="O46">
        <v>0</v>
      </c>
      <c r="P46">
        <v>0</v>
      </c>
      <c r="Q46">
        <v>0</v>
      </c>
      <c r="R46">
        <v>0</v>
      </c>
      <c r="S46">
        <v>0</v>
      </c>
      <c r="T46" t="s">
        <v>717</v>
      </c>
      <c r="U46">
        <v>1</v>
      </c>
      <c r="V46">
        <v>1</v>
      </c>
      <c r="W46">
        <v>0</v>
      </c>
      <c r="X46">
        <v>1</v>
      </c>
      <c r="Y46">
        <v>0</v>
      </c>
      <c r="Z46">
        <v>0</v>
      </c>
      <c r="AA46">
        <v>0</v>
      </c>
      <c r="AB46" t="s">
        <v>87</v>
      </c>
      <c r="AC46" t="s">
        <v>363</v>
      </c>
      <c r="AG46" t="s">
        <v>718</v>
      </c>
    </row>
    <row r="47" spans="1:33" hidden="1" x14ac:dyDescent="0.25">
      <c r="A47" s="21">
        <v>44237</v>
      </c>
      <c r="B47" s="21">
        <v>44004</v>
      </c>
      <c r="C47">
        <v>1</v>
      </c>
      <c r="D47" s="11">
        <v>4092</v>
      </c>
      <c r="E47" s="11">
        <v>3004216</v>
      </c>
      <c r="G47">
        <v>0</v>
      </c>
      <c r="H47">
        <v>0</v>
      </c>
      <c r="I47">
        <v>0</v>
      </c>
      <c r="J47" s="32">
        <v>0</v>
      </c>
      <c r="K47">
        <v>0</v>
      </c>
      <c r="L47">
        <v>0</v>
      </c>
      <c r="M47">
        <v>0</v>
      </c>
      <c r="N47">
        <v>0</v>
      </c>
      <c r="O47">
        <v>0</v>
      </c>
      <c r="P47">
        <v>0</v>
      </c>
      <c r="Q47">
        <v>1</v>
      </c>
      <c r="R47">
        <v>1</v>
      </c>
      <c r="S47">
        <v>0</v>
      </c>
      <c r="V47">
        <v>0</v>
      </c>
      <c r="W47">
        <v>1</v>
      </c>
      <c r="X47">
        <v>0</v>
      </c>
      <c r="Y47">
        <v>0</v>
      </c>
      <c r="Z47">
        <v>0</v>
      </c>
      <c r="AA47">
        <v>0</v>
      </c>
      <c r="AG47" t="s">
        <v>719</v>
      </c>
    </row>
    <row r="48" spans="1:33" hidden="1" x14ac:dyDescent="0.25">
      <c r="A48" s="21">
        <v>44237</v>
      </c>
      <c r="B48" s="21">
        <v>44003</v>
      </c>
      <c r="C48">
        <v>2</v>
      </c>
      <c r="D48" s="11">
        <v>5783</v>
      </c>
      <c r="E48" s="11">
        <v>2814169</v>
      </c>
      <c r="G48">
        <v>1</v>
      </c>
      <c r="H48">
        <v>0</v>
      </c>
      <c r="I48">
        <v>0</v>
      </c>
      <c r="J48" s="32">
        <v>0</v>
      </c>
      <c r="K48">
        <v>0</v>
      </c>
      <c r="L48">
        <v>1</v>
      </c>
      <c r="M48">
        <v>0</v>
      </c>
      <c r="N48">
        <v>0</v>
      </c>
      <c r="O48">
        <v>0</v>
      </c>
      <c r="P48">
        <v>0</v>
      </c>
      <c r="Q48">
        <v>0</v>
      </c>
      <c r="R48">
        <v>1</v>
      </c>
      <c r="S48">
        <v>1</v>
      </c>
      <c r="T48" t="s">
        <v>720</v>
      </c>
      <c r="U48">
        <v>1</v>
      </c>
      <c r="V48">
        <v>1</v>
      </c>
      <c r="W48">
        <v>1</v>
      </c>
      <c r="X48">
        <v>0</v>
      </c>
      <c r="Y48">
        <v>0</v>
      </c>
      <c r="Z48">
        <v>0</v>
      </c>
      <c r="AA48">
        <v>0</v>
      </c>
      <c r="AB48" t="s">
        <v>96</v>
      </c>
      <c r="AC48" t="s">
        <v>159</v>
      </c>
      <c r="AG48" t="s">
        <v>721</v>
      </c>
    </row>
    <row r="49" spans="1:33" hidden="1" x14ac:dyDescent="0.25">
      <c r="A49" s="21">
        <v>44237</v>
      </c>
      <c r="B49" s="21">
        <v>43989</v>
      </c>
      <c r="C49">
        <v>2</v>
      </c>
      <c r="D49" s="11">
        <v>1779</v>
      </c>
      <c r="E49" s="11">
        <v>742947</v>
      </c>
      <c r="G49">
        <v>1</v>
      </c>
      <c r="H49">
        <v>0</v>
      </c>
      <c r="I49">
        <v>0</v>
      </c>
      <c r="J49" s="32">
        <v>0</v>
      </c>
      <c r="K49">
        <v>0</v>
      </c>
      <c r="L49">
        <v>1</v>
      </c>
      <c r="M49">
        <v>0</v>
      </c>
      <c r="N49">
        <v>0</v>
      </c>
      <c r="O49">
        <v>0</v>
      </c>
      <c r="P49">
        <v>1</v>
      </c>
      <c r="Q49">
        <v>0</v>
      </c>
      <c r="R49">
        <v>0</v>
      </c>
      <c r="S49">
        <v>0</v>
      </c>
      <c r="T49" t="s">
        <v>724</v>
      </c>
      <c r="U49">
        <v>1</v>
      </c>
      <c r="V49">
        <v>0</v>
      </c>
      <c r="W49">
        <v>0</v>
      </c>
      <c r="X49">
        <v>0</v>
      </c>
      <c r="Y49">
        <v>0</v>
      </c>
      <c r="Z49">
        <v>1</v>
      </c>
      <c r="AA49">
        <v>0</v>
      </c>
      <c r="AB49" t="s">
        <v>87</v>
      </c>
      <c r="AC49" t="s">
        <v>159</v>
      </c>
      <c r="AG49" t="s">
        <v>725</v>
      </c>
    </row>
    <row r="50" spans="1:33" hidden="1" x14ac:dyDescent="0.25">
      <c r="A50" s="21">
        <v>44237</v>
      </c>
      <c r="B50" s="21">
        <v>43989</v>
      </c>
      <c r="C50">
        <v>2</v>
      </c>
      <c r="D50" s="11">
        <v>2770</v>
      </c>
      <c r="E50" s="11">
        <v>586232</v>
      </c>
      <c r="G50">
        <v>1</v>
      </c>
      <c r="H50">
        <v>0</v>
      </c>
      <c r="I50">
        <v>0</v>
      </c>
      <c r="J50" s="32">
        <v>0</v>
      </c>
      <c r="K50">
        <v>1</v>
      </c>
      <c r="L50">
        <v>1</v>
      </c>
      <c r="M50">
        <v>0</v>
      </c>
      <c r="N50">
        <v>0</v>
      </c>
      <c r="O50">
        <v>0</v>
      </c>
      <c r="P50">
        <v>0</v>
      </c>
      <c r="Q50">
        <v>0</v>
      </c>
      <c r="R50">
        <v>0</v>
      </c>
      <c r="S50">
        <v>0</v>
      </c>
      <c r="T50" t="s">
        <v>722</v>
      </c>
      <c r="U50">
        <v>1</v>
      </c>
      <c r="V50">
        <v>0</v>
      </c>
      <c r="W50">
        <v>0</v>
      </c>
      <c r="X50">
        <v>0</v>
      </c>
      <c r="Y50">
        <v>0</v>
      </c>
      <c r="Z50">
        <v>1</v>
      </c>
      <c r="AA50">
        <v>0</v>
      </c>
      <c r="AB50" t="s">
        <v>87</v>
      </c>
      <c r="AC50" t="s">
        <v>705</v>
      </c>
      <c r="AG50" t="s">
        <v>723</v>
      </c>
    </row>
    <row r="51" spans="1:33" hidden="1" x14ac:dyDescent="0.25">
      <c r="A51" s="21">
        <v>44237</v>
      </c>
      <c r="B51" s="21">
        <v>43962</v>
      </c>
      <c r="C51">
        <v>3</v>
      </c>
      <c r="D51" s="11">
        <v>889</v>
      </c>
      <c r="E51" s="11">
        <v>332693</v>
      </c>
      <c r="F51">
        <v>2868724</v>
      </c>
      <c r="G51">
        <v>1</v>
      </c>
      <c r="H51">
        <v>0</v>
      </c>
      <c r="I51">
        <v>0</v>
      </c>
      <c r="J51" s="32">
        <v>0</v>
      </c>
      <c r="K51">
        <v>0</v>
      </c>
      <c r="L51">
        <v>1</v>
      </c>
      <c r="M51">
        <v>0</v>
      </c>
      <c r="N51">
        <v>0</v>
      </c>
      <c r="O51">
        <v>0</v>
      </c>
      <c r="P51">
        <v>0</v>
      </c>
      <c r="Q51">
        <v>0</v>
      </c>
      <c r="R51">
        <v>0</v>
      </c>
      <c r="S51">
        <v>1</v>
      </c>
      <c r="T51" t="s">
        <v>707</v>
      </c>
      <c r="U51">
        <v>1</v>
      </c>
      <c r="V51">
        <v>0</v>
      </c>
      <c r="W51">
        <v>0</v>
      </c>
      <c r="X51">
        <v>1</v>
      </c>
      <c r="Y51">
        <v>0</v>
      </c>
      <c r="Z51">
        <v>0</v>
      </c>
      <c r="AA51">
        <v>0</v>
      </c>
      <c r="AB51" t="s">
        <v>93</v>
      </c>
      <c r="AC51" t="s">
        <v>159</v>
      </c>
      <c r="AG51" t="s">
        <v>708</v>
      </c>
    </row>
    <row r="53" spans="1:33" x14ac:dyDescent="0.25">
      <c r="F53" s="32">
        <f>AVERAGE(F15:F46)</f>
        <v>3931651.25</v>
      </c>
    </row>
  </sheetData>
  <autoFilter ref="A1:AG51" xr:uid="{AEFCF534-EEBB-419B-B4B4-4191249CAA0E}">
    <filterColumn colId="7">
      <filters>
        <filter val="1"/>
      </filters>
    </filterColumn>
    <filterColumn colId="8">
      <filters>
        <filter val="1"/>
      </filters>
    </filterColumn>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F4F4D-7E08-43A4-A5C6-8F8FB2BD4E0F}">
  <sheetPr filterMode="1"/>
  <dimension ref="A1:AI57"/>
  <sheetViews>
    <sheetView topLeftCell="I1" zoomScale="70" zoomScaleNormal="70" workbookViewId="0">
      <selection activeCell="I2" sqref="I2:I48"/>
    </sheetView>
  </sheetViews>
  <sheetFormatPr baseColWidth="10" defaultRowHeight="12.5" x14ac:dyDescent="0.25"/>
  <cols>
    <col min="1" max="33" width="22.6328125" customWidth="1"/>
    <col min="34" max="34" width="37.54296875" customWidth="1"/>
    <col min="35" max="36" width="22.6328125" customWidth="1"/>
  </cols>
  <sheetData>
    <row r="1" spans="1:35" ht="13" x14ac:dyDescent="0.3">
      <c r="A1" s="16" t="s">
        <v>0</v>
      </c>
      <c r="B1" s="16" t="s">
        <v>1</v>
      </c>
      <c r="C1" s="41" t="s">
        <v>14</v>
      </c>
      <c r="D1" s="56" t="s">
        <v>870</v>
      </c>
      <c r="E1" s="41" t="s">
        <v>2</v>
      </c>
      <c r="F1" s="57" t="s">
        <v>873</v>
      </c>
      <c r="G1" s="41" t="s">
        <v>3</v>
      </c>
      <c r="H1" s="41" t="s">
        <v>4</v>
      </c>
      <c r="I1" s="41" t="s">
        <v>5</v>
      </c>
      <c r="J1" s="41" t="s">
        <v>18</v>
      </c>
      <c r="K1" s="41" t="s">
        <v>15</v>
      </c>
      <c r="L1" s="41" t="s">
        <v>6</v>
      </c>
      <c r="M1" s="41" t="s">
        <v>7</v>
      </c>
      <c r="N1" s="41" t="s">
        <v>8</v>
      </c>
      <c r="O1" s="41" t="s">
        <v>9</v>
      </c>
      <c r="P1" s="41" t="s">
        <v>10</v>
      </c>
      <c r="Q1" s="41" t="s">
        <v>11</v>
      </c>
      <c r="R1" s="41" t="s">
        <v>19</v>
      </c>
      <c r="S1" s="41" t="s">
        <v>20</v>
      </c>
      <c r="T1" s="41" t="s">
        <v>12</v>
      </c>
      <c r="U1" s="41" t="s">
        <v>16</v>
      </c>
      <c r="V1" s="41" t="s">
        <v>17</v>
      </c>
      <c r="W1" s="41" t="s">
        <v>21</v>
      </c>
      <c r="X1" s="41" t="s">
        <v>22</v>
      </c>
      <c r="Y1" s="41" t="s">
        <v>23</v>
      </c>
      <c r="Z1" s="41" t="s">
        <v>24</v>
      </c>
      <c r="AA1" s="41" t="s">
        <v>25</v>
      </c>
      <c r="AB1" s="41" t="s">
        <v>26</v>
      </c>
      <c r="AC1" s="41" t="s">
        <v>27</v>
      </c>
      <c r="AD1" s="41" t="s">
        <v>68</v>
      </c>
      <c r="AE1" s="41" t="s">
        <v>465</v>
      </c>
      <c r="AF1" s="41" t="s">
        <v>120</v>
      </c>
      <c r="AG1" s="41" t="s">
        <v>121</v>
      </c>
      <c r="AH1" s="41" t="s">
        <v>69</v>
      </c>
      <c r="AI1" s="41" t="s">
        <v>13</v>
      </c>
    </row>
    <row r="2" spans="1:35" x14ac:dyDescent="0.25">
      <c r="A2" s="21">
        <v>44238</v>
      </c>
      <c r="B2" s="21">
        <v>44189</v>
      </c>
      <c r="C2">
        <v>1</v>
      </c>
      <c r="D2" s="54">
        <f>E2/$AF$2</f>
        <v>1.031886913997855</v>
      </c>
      <c r="E2">
        <v>24380</v>
      </c>
      <c r="F2" s="54">
        <f>G2/$AG$2</f>
        <v>0.97701387361516268</v>
      </c>
      <c r="G2" s="11">
        <v>3788088</v>
      </c>
      <c r="I2">
        <v>1</v>
      </c>
      <c r="J2">
        <v>1</v>
      </c>
      <c r="K2">
        <v>1</v>
      </c>
      <c r="L2">
        <v>0</v>
      </c>
      <c r="M2">
        <v>1</v>
      </c>
      <c r="N2">
        <v>1</v>
      </c>
      <c r="O2">
        <v>0</v>
      </c>
      <c r="P2">
        <v>1</v>
      </c>
      <c r="Q2">
        <v>0</v>
      </c>
      <c r="R2">
        <v>1</v>
      </c>
      <c r="S2">
        <v>0</v>
      </c>
      <c r="T2">
        <v>0</v>
      </c>
      <c r="U2">
        <v>1</v>
      </c>
      <c r="V2" t="s">
        <v>726</v>
      </c>
      <c r="W2">
        <v>1</v>
      </c>
      <c r="X2">
        <v>1</v>
      </c>
      <c r="Y2">
        <v>0</v>
      </c>
      <c r="Z2">
        <v>0</v>
      </c>
      <c r="AA2">
        <v>0</v>
      </c>
      <c r="AB2">
        <v>0</v>
      </c>
      <c r="AC2">
        <v>0</v>
      </c>
      <c r="AD2" t="s">
        <v>96</v>
      </c>
      <c r="AE2" t="s">
        <v>727</v>
      </c>
      <c r="AF2" s="18">
        <f>AVERAGE(E2:E51)</f>
        <v>23626.62</v>
      </c>
      <c r="AG2" s="19">
        <f>AVERAGE(G2:G51)</f>
        <v>3877210.04</v>
      </c>
      <c r="AH2" s="44">
        <f>(AF2+AG2)/37400000</f>
        <v>0.10430044545454546</v>
      </c>
      <c r="AI2" t="s">
        <v>862</v>
      </c>
    </row>
    <row r="3" spans="1:35" x14ac:dyDescent="0.25">
      <c r="A3" s="21">
        <v>44238</v>
      </c>
      <c r="B3" s="21">
        <v>44188</v>
      </c>
      <c r="C3">
        <v>2</v>
      </c>
      <c r="D3" s="54">
        <f t="shared" ref="D3:D51" si="0">E3/$AF$2</f>
        <v>0.32052828546783246</v>
      </c>
      <c r="E3">
        <v>7573</v>
      </c>
      <c r="F3" s="54">
        <f t="shared" ref="F3:F51" si="1">G3/$AG$2</f>
        <v>0.39952181698157369</v>
      </c>
      <c r="G3" s="11">
        <v>1549030</v>
      </c>
      <c r="H3">
        <v>5383907</v>
      </c>
      <c r="I3">
        <v>1</v>
      </c>
      <c r="J3">
        <v>1</v>
      </c>
      <c r="K3">
        <v>1</v>
      </c>
      <c r="L3">
        <v>0</v>
      </c>
      <c r="M3">
        <v>1</v>
      </c>
      <c r="N3">
        <v>1</v>
      </c>
      <c r="O3">
        <v>0</v>
      </c>
      <c r="P3">
        <v>0</v>
      </c>
      <c r="Q3">
        <v>1</v>
      </c>
      <c r="R3">
        <v>0</v>
      </c>
      <c r="S3">
        <v>1</v>
      </c>
      <c r="T3">
        <v>0</v>
      </c>
      <c r="U3">
        <v>2</v>
      </c>
      <c r="V3" t="s">
        <v>728</v>
      </c>
      <c r="W3">
        <v>1</v>
      </c>
      <c r="X3">
        <v>1</v>
      </c>
      <c r="Y3">
        <v>1</v>
      </c>
      <c r="Z3">
        <v>0</v>
      </c>
      <c r="AA3">
        <v>0</v>
      </c>
      <c r="AB3">
        <v>0</v>
      </c>
      <c r="AC3">
        <v>0</v>
      </c>
      <c r="AD3" t="s">
        <v>96</v>
      </c>
      <c r="AE3" t="s">
        <v>727</v>
      </c>
      <c r="AF3" s="31"/>
      <c r="AG3" s="31"/>
      <c r="AH3" s="45">
        <v>0.1</v>
      </c>
      <c r="AI3" t="s">
        <v>729</v>
      </c>
    </row>
    <row r="4" spans="1:35" hidden="1" x14ac:dyDescent="0.25">
      <c r="A4" s="21">
        <v>44238</v>
      </c>
      <c r="B4" s="21">
        <v>44187</v>
      </c>
      <c r="C4">
        <v>3</v>
      </c>
      <c r="D4" s="54">
        <f t="shared" si="0"/>
        <v>0.79313079907324879</v>
      </c>
      <c r="E4">
        <v>18739</v>
      </c>
      <c r="F4" s="54">
        <f t="shared" si="1"/>
        <v>1.0446787659716263</v>
      </c>
      <c r="G4" s="11">
        <v>4050439</v>
      </c>
      <c r="H4">
        <v>12128658</v>
      </c>
      <c r="I4">
        <v>0</v>
      </c>
      <c r="J4">
        <v>0</v>
      </c>
      <c r="K4">
        <v>0</v>
      </c>
      <c r="L4">
        <v>0</v>
      </c>
      <c r="M4">
        <v>0</v>
      </c>
      <c r="N4">
        <v>0</v>
      </c>
      <c r="O4">
        <v>0</v>
      </c>
      <c r="P4">
        <v>0</v>
      </c>
      <c r="Q4">
        <v>0</v>
      </c>
      <c r="R4">
        <v>0</v>
      </c>
      <c r="S4">
        <v>1</v>
      </c>
      <c r="T4">
        <v>0</v>
      </c>
      <c r="U4">
        <v>0</v>
      </c>
      <c r="X4">
        <v>1</v>
      </c>
      <c r="Y4">
        <v>1</v>
      </c>
      <c r="Z4">
        <v>0</v>
      </c>
      <c r="AA4">
        <v>0</v>
      </c>
      <c r="AB4">
        <v>0</v>
      </c>
      <c r="AC4">
        <v>0</v>
      </c>
      <c r="AI4" t="s">
        <v>730</v>
      </c>
    </row>
    <row r="5" spans="1:35" hidden="1" x14ac:dyDescent="0.25">
      <c r="A5" s="21">
        <v>44238</v>
      </c>
      <c r="B5" s="21">
        <v>44179</v>
      </c>
      <c r="C5">
        <v>2</v>
      </c>
      <c r="D5" s="54">
        <f t="shared" si="0"/>
        <v>1.7812535182772653</v>
      </c>
      <c r="E5">
        <v>42085</v>
      </c>
      <c r="F5" s="54">
        <f t="shared" si="1"/>
        <v>1.6395647732305985</v>
      </c>
      <c r="G5" s="11">
        <v>6356937</v>
      </c>
      <c r="I5">
        <v>0</v>
      </c>
      <c r="J5">
        <v>0</v>
      </c>
      <c r="K5">
        <v>0</v>
      </c>
      <c r="L5">
        <v>0</v>
      </c>
      <c r="M5">
        <v>0</v>
      </c>
      <c r="N5">
        <v>0</v>
      </c>
      <c r="O5">
        <v>0</v>
      </c>
      <c r="P5">
        <v>0</v>
      </c>
      <c r="Q5">
        <v>0</v>
      </c>
      <c r="R5">
        <v>0</v>
      </c>
      <c r="S5">
        <v>0</v>
      </c>
      <c r="T5">
        <v>0</v>
      </c>
      <c r="U5">
        <v>0</v>
      </c>
      <c r="X5">
        <v>1</v>
      </c>
      <c r="Y5">
        <v>0</v>
      </c>
      <c r="Z5">
        <v>0</v>
      </c>
      <c r="AA5">
        <v>0</v>
      </c>
      <c r="AB5">
        <v>0</v>
      </c>
      <c r="AC5">
        <v>0</v>
      </c>
      <c r="AH5" t="s">
        <v>858</v>
      </c>
      <c r="AI5" t="s">
        <v>731</v>
      </c>
    </row>
    <row r="6" spans="1:35" hidden="1" x14ac:dyDescent="0.25">
      <c r="A6" s="21">
        <v>44238</v>
      </c>
      <c r="B6" s="21">
        <v>44179</v>
      </c>
      <c r="C6">
        <v>2</v>
      </c>
      <c r="D6" s="54">
        <f t="shared" si="0"/>
        <v>1.3141532728761034</v>
      </c>
      <c r="E6">
        <v>31049</v>
      </c>
      <c r="F6" s="54">
        <f t="shared" si="1"/>
        <v>1.3042703252671861</v>
      </c>
      <c r="G6" s="11">
        <v>5056930</v>
      </c>
      <c r="I6">
        <v>0</v>
      </c>
      <c r="J6">
        <v>0</v>
      </c>
      <c r="K6">
        <v>0</v>
      </c>
      <c r="L6">
        <v>0</v>
      </c>
      <c r="M6">
        <v>0</v>
      </c>
      <c r="N6">
        <v>0</v>
      </c>
      <c r="O6">
        <v>0</v>
      </c>
      <c r="P6">
        <v>0</v>
      </c>
      <c r="Q6">
        <v>0</v>
      </c>
      <c r="R6">
        <v>0</v>
      </c>
      <c r="S6">
        <v>0</v>
      </c>
      <c r="T6">
        <v>0</v>
      </c>
      <c r="U6">
        <v>0</v>
      </c>
      <c r="X6">
        <v>1</v>
      </c>
      <c r="Y6">
        <v>0</v>
      </c>
      <c r="Z6">
        <v>0</v>
      </c>
      <c r="AA6">
        <v>0</v>
      </c>
      <c r="AB6">
        <v>0</v>
      </c>
      <c r="AC6">
        <v>0</v>
      </c>
      <c r="AI6" t="s">
        <v>731</v>
      </c>
    </row>
    <row r="7" spans="1:35" hidden="1" x14ac:dyDescent="0.25">
      <c r="A7" s="21">
        <v>44238</v>
      </c>
      <c r="B7" s="21">
        <v>44174</v>
      </c>
      <c r="C7">
        <v>1</v>
      </c>
      <c r="D7" s="54">
        <f t="shared" si="0"/>
        <v>1.0140257049040446</v>
      </c>
      <c r="E7">
        <v>23958</v>
      </c>
      <c r="F7" s="54">
        <f t="shared" si="1"/>
        <v>1.0991287436158603</v>
      </c>
      <c r="G7" s="11">
        <v>4261553</v>
      </c>
      <c r="I7">
        <v>1</v>
      </c>
      <c r="J7">
        <v>0</v>
      </c>
      <c r="K7">
        <v>0</v>
      </c>
      <c r="L7">
        <v>0</v>
      </c>
      <c r="M7">
        <v>0</v>
      </c>
      <c r="N7">
        <v>1</v>
      </c>
      <c r="O7">
        <v>0</v>
      </c>
      <c r="P7">
        <v>0</v>
      </c>
      <c r="Q7">
        <v>0</v>
      </c>
      <c r="R7">
        <v>0</v>
      </c>
      <c r="S7">
        <v>0</v>
      </c>
      <c r="T7">
        <v>0</v>
      </c>
      <c r="U7">
        <v>0</v>
      </c>
      <c r="V7" t="s">
        <v>732</v>
      </c>
      <c r="W7">
        <v>1</v>
      </c>
      <c r="X7">
        <v>1</v>
      </c>
      <c r="Y7">
        <v>0</v>
      </c>
      <c r="Z7">
        <v>0</v>
      </c>
      <c r="AA7">
        <v>0</v>
      </c>
      <c r="AB7">
        <v>0</v>
      </c>
      <c r="AC7">
        <v>0</v>
      </c>
      <c r="AD7" t="s">
        <v>549</v>
      </c>
      <c r="AE7" t="s">
        <v>142</v>
      </c>
      <c r="AI7" t="s">
        <v>733</v>
      </c>
    </row>
    <row r="8" spans="1:35" x14ac:dyDescent="0.25">
      <c r="A8" s="21">
        <v>44238</v>
      </c>
      <c r="B8" s="21">
        <v>44173</v>
      </c>
      <c r="C8">
        <v>1</v>
      </c>
      <c r="D8" s="54">
        <f t="shared" si="0"/>
        <v>0.65972195769009701</v>
      </c>
      <c r="E8">
        <v>15587</v>
      </c>
      <c r="F8" s="54">
        <f t="shared" si="1"/>
        <v>0.73441778253519641</v>
      </c>
      <c r="G8" s="11">
        <v>2847492</v>
      </c>
      <c r="I8">
        <v>1</v>
      </c>
      <c r="J8">
        <v>1</v>
      </c>
      <c r="K8">
        <v>1</v>
      </c>
      <c r="L8">
        <v>0</v>
      </c>
      <c r="M8">
        <v>0</v>
      </c>
      <c r="N8">
        <v>1</v>
      </c>
      <c r="O8">
        <v>0</v>
      </c>
      <c r="P8">
        <v>0</v>
      </c>
      <c r="Q8">
        <v>0</v>
      </c>
      <c r="R8">
        <v>0</v>
      </c>
      <c r="S8">
        <v>0</v>
      </c>
      <c r="T8">
        <v>0</v>
      </c>
      <c r="U8">
        <v>3</v>
      </c>
      <c r="V8" t="s">
        <v>734</v>
      </c>
      <c r="W8">
        <v>1</v>
      </c>
      <c r="X8">
        <v>1</v>
      </c>
      <c r="Y8">
        <v>0</v>
      </c>
      <c r="Z8">
        <v>0</v>
      </c>
      <c r="AA8">
        <v>0</v>
      </c>
      <c r="AB8">
        <v>0</v>
      </c>
      <c r="AC8">
        <v>0</v>
      </c>
      <c r="AD8" t="s">
        <v>96</v>
      </c>
      <c r="AE8" t="s">
        <v>393</v>
      </c>
      <c r="AI8" t="s">
        <v>735</v>
      </c>
    </row>
    <row r="9" spans="1:35" hidden="1" x14ac:dyDescent="0.25">
      <c r="A9" s="21">
        <v>44238</v>
      </c>
      <c r="B9" s="21">
        <v>44169</v>
      </c>
      <c r="C9">
        <v>2</v>
      </c>
      <c r="D9" s="54">
        <f t="shared" si="0"/>
        <v>1.5433439061533136</v>
      </c>
      <c r="E9" s="11">
        <v>36464</v>
      </c>
      <c r="F9" s="54">
        <f t="shared" si="1"/>
        <v>1.4840766790132423</v>
      </c>
      <c r="G9" s="11">
        <v>5754077</v>
      </c>
      <c r="I9">
        <v>0</v>
      </c>
      <c r="J9">
        <v>0</v>
      </c>
      <c r="K9">
        <v>0</v>
      </c>
      <c r="L9">
        <v>0</v>
      </c>
      <c r="M9">
        <v>0</v>
      </c>
      <c r="N9">
        <v>0</v>
      </c>
      <c r="O9">
        <v>0</v>
      </c>
      <c r="P9">
        <v>0</v>
      </c>
      <c r="Q9">
        <v>0</v>
      </c>
      <c r="R9">
        <v>0</v>
      </c>
      <c r="S9">
        <v>0</v>
      </c>
      <c r="T9">
        <v>0</v>
      </c>
      <c r="U9">
        <v>0</v>
      </c>
      <c r="X9">
        <v>1</v>
      </c>
      <c r="Y9">
        <v>0</v>
      </c>
      <c r="Z9">
        <v>0</v>
      </c>
      <c r="AA9">
        <v>0</v>
      </c>
      <c r="AB9">
        <v>0</v>
      </c>
      <c r="AC9">
        <v>0</v>
      </c>
      <c r="AI9" t="s">
        <v>535</v>
      </c>
    </row>
    <row r="10" spans="1:35" hidden="1" x14ac:dyDescent="0.25">
      <c r="A10" s="21">
        <v>44238</v>
      </c>
      <c r="B10" s="21">
        <v>44168</v>
      </c>
      <c r="C10">
        <v>3</v>
      </c>
      <c r="D10" s="54">
        <f t="shared" si="0"/>
        <v>0.5612313568339441</v>
      </c>
      <c r="E10" s="11">
        <v>13260</v>
      </c>
      <c r="F10" s="54">
        <f t="shared" si="1"/>
        <v>0.53774724053897272</v>
      </c>
      <c r="G10" s="11">
        <v>2084959</v>
      </c>
      <c r="H10">
        <v>7065213</v>
      </c>
      <c r="I10">
        <v>1</v>
      </c>
      <c r="J10">
        <v>0</v>
      </c>
      <c r="K10">
        <v>0</v>
      </c>
      <c r="L10">
        <v>0</v>
      </c>
      <c r="M10">
        <v>0</v>
      </c>
      <c r="N10">
        <v>1</v>
      </c>
      <c r="O10">
        <v>0</v>
      </c>
      <c r="P10">
        <v>0</v>
      </c>
      <c r="Q10">
        <v>0</v>
      </c>
      <c r="R10">
        <v>0</v>
      </c>
      <c r="S10">
        <v>0</v>
      </c>
      <c r="T10">
        <v>0</v>
      </c>
      <c r="U10">
        <v>0</v>
      </c>
      <c r="V10" t="s">
        <v>732</v>
      </c>
      <c r="W10">
        <v>1</v>
      </c>
      <c r="X10">
        <v>1</v>
      </c>
      <c r="Y10">
        <v>0</v>
      </c>
      <c r="Z10">
        <v>0</v>
      </c>
      <c r="AA10">
        <v>0</v>
      </c>
      <c r="AB10">
        <v>0</v>
      </c>
      <c r="AC10">
        <v>1</v>
      </c>
      <c r="AD10" t="s">
        <v>549</v>
      </c>
      <c r="AE10" t="s">
        <v>142</v>
      </c>
      <c r="AI10" t="s">
        <v>736</v>
      </c>
    </row>
    <row r="11" spans="1:35" hidden="1" x14ac:dyDescent="0.25">
      <c r="A11" s="21">
        <v>44238</v>
      </c>
      <c r="B11" s="21">
        <v>44168</v>
      </c>
      <c r="C11">
        <v>3</v>
      </c>
      <c r="D11" s="54">
        <f t="shared" si="0"/>
        <v>0.26525165258509259</v>
      </c>
      <c r="E11">
        <v>6267</v>
      </c>
      <c r="F11" s="54">
        <f t="shared" si="1"/>
        <v>0.35921422508232231</v>
      </c>
      <c r="G11" s="11">
        <v>1392749</v>
      </c>
      <c r="H11" s="11">
        <v>4662040</v>
      </c>
      <c r="I11">
        <v>0</v>
      </c>
      <c r="J11">
        <v>0</v>
      </c>
      <c r="K11">
        <v>0</v>
      </c>
      <c r="L11">
        <v>0</v>
      </c>
      <c r="M11">
        <v>0</v>
      </c>
      <c r="N11">
        <v>0</v>
      </c>
      <c r="O11">
        <v>0</v>
      </c>
      <c r="P11">
        <v>0</v>
      </c>
      <c r="Q11">
        <v>0</v>
      </c>
      <c r="R11">
        <v>0</v>
      </c>
      <c r="S11">
        <v>1</v>
      </c>
      <c r="T11">
        <v>0</v>
      </c>
      <c r="U11">
        <v>0</v>
      </c>
      <c r="X11">
        <v>0</v>
      </c>
      <c r="Y11">
        <v>1</v>
      </c>
      <c r="Z11">
        <v>0</v>
      </c>
      <c r="AA11">
        <v>0</v>
      </c>
      <c r="AB11">
        <v>0</v>
      </c>
      <c r="AC11">
        <v>0</v>
      </c>
      <c r="AI11" t="s">
        <v>737</v>
      </c>
    </row>
    <row r="12" spans="1:35" x14ac:dyDescent="0.25">
      <c r="A12" s="21">
        <v>44238</v>
      </c>
      <c r="B12" s="21">
        <v>44167</v>
      </c>
      <c r="C12">
        <v>2</v>
      </c>
      <c r="D12" s="54">
        <f t="shared" si="0"/>
        <v>0.60935504105115335</v>
      </c>
      <c r="E12" s="11">
        <v>14397</v>
      </c>
      <c r="F12" s="54">
        <f t="shared" si="1"/>
        <v>0.67827509288096244</v>
      </c>
      <c r="G12" s="11">
        <v>2629815</v>
      </c>
      <c r="I12">
        <v>1</v>
      </c>
      <c r="J12">
        <v>1</v>
      </c>
      <c r="K12">
        <v>1</v>
      </c>
      <c r="L12">
        <v>0</v>
      </c>
      <c r="M12">
        <v>0</v>
      </c>
      <c r="N12">
        <v>1</v>
      </c>
      <c r="O12">
        <v>0</v>
      </c>
      <c r="P12">
        <v>0</v>
      </c>
      <c r="Q12">
        <v>0</v>
      </c>
      <c r="R12">
        <v>0</v>
      </c>
      <c r="S12">
        <v>0</v>
      </c>
      <c r="T12">
        <v>0</v>
      </c>
      <c r="U12">
        <v>1</v>
      </c>
      <c r="V12" t="s">
        <v>738</v>
      </c>
      <c r="W12">
        <v>1</v>
      </c>
      <c r="X12">
        <v>1</v>
      </c>
      <c r="Y12">
        <v>0</v>
      </c>
      <c r="Z12">
        <v>0</v>
      </c>
      <c r="AA12">
        <v>0</v>
      </c>
      <c r="AB12">
        <v>0</v>
      </c>
      <c r="AC12">
        <v>0</v>
      </c>
      <c r="AD12" t="s">
        <v>96</v>
      </c>
      <c r="AE12" t="s">
        <v>131</v>
      </c>
      <c r="AI12" t="s">
        <v>739</v>
      </c>
    </row>
    <row r="13" spans="1:35" hidden="1" x14ac:dyDescent="0.25">
      <c r="A13" s="21">
        <v>44238</v>
      </c>
      <c r="B13" s="21">
        <v>44166</v>
      </c>
      <c r="C13">
        <v>2</v>
      </c>
      <c r="D13" s="54">
        <f t="shared" si="0"/>
        <v>0.80472788744221568</v>
      </c>
      <c r="E13" s="11">
        <v>19013</v>
      </c>
      <c r="F13" s="54">
        <f t="shared" si="1"/>
        <v>0.85245549400258958</v>
      </c>
      <c r="G13" s="11">
        <v>3305149</v>
      </c>
      <c r="I13">
        <v>1</v>
      </c>
      <c r="J13">
        <v>0</v>
      </c>
      <c r="K13">
        <v>0</v>
      </c>
      <c r="L13">
        <v>0</v>
      </c>
      <c r="M13">
        <v>1</v>
      </c>
      <c r="N13">
        <v>0</v>
      </c>
      <c r="O13">
        <v>0</v>
      </c>
      <c r="P13">
        <v>0</v>
      </c>
      <c r="Q13">
        <v>0</v>
      </c>
      <c r="R13">
        <v>0</v>
      </c>
      <c r="S13">
        <v>0</v>
      </c>
      <c r="T13">
        <v>0</v>
      </c>
      <c r="U13">
        <v>1</v>
      </c>
      <c r="V13" t="s">
        <v>740</v>
      </c>
      <c r="W13">
        <v>1</v>
      </c>
      <c r="X13">
        <v>1</v>
      </c>
      <c r="Y13">
        <v>0</v>
      </c>
      <c r="Z13">
        <v>0</v>
      </c>
      <c r="AA13">
        <v>1</v>
      </c>
      <c r="AB13">
        <v>0</v>
      </c>
      <c r="AC13">
        <v>0</v>
      </c>
      <c r="AD13" t="s">
        <v>549</v>
      </c>
      <c r="AE13" t="s">
        <v>159</v>
      </c>
      <c r="AI13" t="s">
        <v>741</v>
      </c>
    </row>
    <row r="14" spans="1:35" hidden="1" x14ac:dyDescent="0.25">
      <c r="A14" s="21">
        <v>44238</v>
      </c>
      <c r="B14" s="21">
        <v>44165</v>
      </c>
      <c r="C14">
        <v>2</v>
      </c>
      <c r="D14" s="54">
        <f t="shared" si="0"/>
        <v>2.0073120911920537</v>
      </c>
      <c r="E14" s="11">
        <v>47426</v>
      </c>
      <c r="F14" s="54">
        <f t="shared" si="1"/>
        <v>1.9609675311786823</v>
      </c>
      <c r="G14" s="11">
        <v>7603083</v>
      </c>
      <c r="I14">
        <v>0</v>
      </c>
      <c r="J14">
        <v>0</v>
      </c>
      <c r="K14">
        <v>0</v>
      </c>
      <c r="L14">
        <v>0</v>
      </c>
      <c r="M14">
        <v>0</v>
      </c>
      <c r="N14">
        <v>0</v>
      </c>
      <c r="O14">
        <v>0</v>
      </c>
      <c r="P14">
        <v>0</v>
      </c>
      <c r="Q14">
        <v>0</v>
      </c>
      <c r="R14">
        <v>0</v>
      </c>
      <c r="S14">
        <v>0</v>
      </c>
      <c r="T14">
        <v>0</v>
      </c>
      <c r="U14">
        <v>0</v>
      </c>
      <c r="X14">
        <v>1</v>
      </c>
      <c r="Y14">
        <v>0</v>
      </c>
      <c r="Z14">
        <v>0</v>
      </c>
      <c r="AA14">
        <v>0</v>
      </c>
      <c r="AB14">
        <v>0</v>
      </c>
      <c r="AC14">
        <v>0</v>
      </c>
      <c r="AI14" t="s">
        <v>535</v>
      </c>
    </row>
    <row r="15" spans="1:35" hidden="1" x14ac:dyDescent="0.25">
      <c r="A15" s="21">
        <v>44238</v>
      </c>
      <c r="B15" s="21">
        <v>44165</v>
      </c>
      <c r="C15">
        <v>2</v>
      </c>
      <c r="D15" s="54">
        <f t="shared" si="0"/>
        <v>1.8437677501056013</v>
      </c>
      <c r="E15" s="11">
        <v>43562</v>
      </c>
      <c r="F15" s="54">
        <f t="shared" si="1"/>
        <v>1.6499131937665157</v>
      </c>
      <c r="G15" s="11">
        <v>6397060</v>
      </c>
      <c r="I15">
        <v>0</v>
      </c>
      <c r="J15">
        <v>0</v>
      </c>
      <c r="K15">
        <v>0</v>
      </c>
      <c r="L15">
        <v>0</v>
      </c>
      <c r="M15">
        <v>0</v>
      </c>
      <c r="N15">
        <v>0</v>
      </c>
      <c r="O15">
        <v>0</v>
      </c>
      <c r="P15">
        <v>0</v>
      </c>
      <c r="Q15">
        <v>0</v>
      </c>
      <c r="R15">
        <v>0</v>
      </c>
      <c r="S15">
        <v>0</v>
      </c>
      <c r="T15">
        <v>0</v>
      </c>
      <c r="U15">
        <v>0</v>
      </c>
      <c r="X15">
        <v>1</v>
      </c>
      <c r="Y15">
        <v>0</v>
      </c>
      <c r="Z15">
        <v>0</v>
      </c>
      <c r="AA15">
        <v>0</v>
      </c>
      <c r="AB15">
        <v>0</v>
      </c>
      <c r="AC15">
        <v>0</v>
      </c>
      <c r="AI15" t="s">
        <v>535</v>
      </c>
    </row>
    <row r="16" spans="1:35" x14ac:dyDescent="0.25">
      <c r="A16" s="21">
        <v>44238</v>
      </c>
      <c r="B16" s="21">
        <v>44161</v>
      </c>
      <c r="C16">
        <v>1</v>
      </c>
      <c r="D16" s="54">
        <f t="shared" si="0"/>
        <v>0.5979695783823501</v>
      </c>
      <c r="E16" s="11">
        <v>14128</v>
      </c>
      <c r="F16" s="54">
        <f t="shared" si="1"/>
        <v>0.56248667921018791</v>
      </c>
      <c r="G16" s="11">
        <v>2180879</v>
      </c>
      <c r="I16">
        <v>1</v>
      </c>
      <c r="J16">
        <v>1</v>
      </c>
      <c r="K16">
        <v>1</v>
      </c>
      <c r="L16">
        <v>0</v>
      </c>
      <c r="M16">
        <v>1</v>
      </c>
      <c r="N16">
        <v>1</v>
      </c>
      <c r="O16">
        <v>1</v>
      </c>
      <c r="P16">
        <v>0</v>
      </c>
      <c r="Q16">
        <v>0</v>
      </c>
      <c r="R16">
        <v>0</v>
      </c>
      <c r="S16">
        <v>0</v>
      </c>
      <c r="T16">
        <v>0</v>
      </c>
      <c r="U16">
        <v>6</v>
      </c>
      <c r="V16" t="s">
        <v>742</v>
      </c>
      <c r="X16">
        <v>1</v>
      </c>
      <c r="Y16">
        <v>0</v>
      </c>
      <c r="Z16">
        <v>0</v>
      </c>
      <c r="AA16">
        <v>0</v>
      </c>
      <c r="AB16">
        <v>0</v>
      </c>
      <c r="AC16">
        <v>0</v>
      </c>
      <c r="AD16" t="s">
        <v>96</v>
      </c>
      <c r="AE16" t="s">
        <v>393</v>
      </c>
      <c r="AI16" t="s">
        <v>743</v>
      </c>
    </row>
    <row r="17" spans="1:35" hidden="1" x14ac:dyDescent="0.25">
      <c r="A17" s="21">
        <v>44238</v>
      </c>
      <c r="B17" s="21">
        <v>44160</v>
      </c>
      <c r="C17">
        <v>1</v>
      </c>
      <c r="D17" s="54">
        <f t="shared" si="0"/>
        <v>0.74060530029263605</v>
      </c>
      <c r="E17" s="11">
        <v>17498</v>
      </c>
      <c r="F17" s="54">
        <f t="shared" si="1"/>
        <v>1.0320823372261771</v>
      </c>
      <c r="G17" s="11">
        <v>4001600</v>
      </c>
      <c r="I17">
        <v>1</v>
      </c>
      <c r="J17">
        <v>0</v>
      </c>
      <c r="K17">
        <v>0</v>
      </c>
      <c r="L17">
        <v>0</v>
      </c>
      <c r="M17">
        <v>1</v>
      </c>
      <c r="N17">
        <v>1</v>
      </c>
      <c r="O17">
        <v>0</v>
      </c>
      <c r="P17">
        <v>0</v>
      </c>
      <c r="Q17">
        <v>0</v>
      </c>
      <c r="R17">
        <v>0</v>
      </c>
      <c r="S17">
        <v>0</v>
      </c>
      <c r="T17">
        <v>0</v>
      </c>
      <c r="U17">
        <v>1</v>
      </c>
      <c r="V17" t="s">
        <v>744</v>
      </c>
      <c r="W17">
        <v>1</v>
      </c>
      <c r="X17">
        <v>1</v>
      </c>
      <c r="Y17">
        <v>0</v>
      </c>
      <c r="Z17">
        <v>0</v>
      </c>
      <c r="AA17">
        <v>0</v>
      </c>
      <c r="AB17">
        <v>0</v>
      </c>
      <c r="AC17">
        <v>0</v>
      </c>
      <c r="AD17" t="s">
        <v>96</v>
      </c>
      <c r="AE17" t="s">
        <v>131</v>
      </c>
      <c r="AI17" t="s">
        <v>745</v>
      </c>
    </row>
    <row r="18" spans="1:35" x14ac:dyDescent="0.25">
      <c r="A18" s="21">
        <v>44238</v>
      </c>
      <c r="B18" s="21">
        <v>44160</v>
      </c>
      <c r="C18">
        <v>1</v>
      </c>
      <c r="D18" s="54">
        <f t="shared" si="0"/>
        <v>0.63064458648761446</v>
      </c>
      <c r="E18" s="11">
        <v>14900</v>
      </c>
      <c r="F18" s="54">
        <f t="shared" si="1"/>
        <v>0.87512514539965447</v>
      </c>
      <c r="G18" s="11">
        <v>3393044</v>
      </c>
      <c r="I18">
        <v>1</v>
      </c>
      <c r="J18">
        <v>1</v>
      </c>
      <c r="K18">
        <v>1</v>
      </c>
      <c r="L18">
        <v>0</v>
      </c>
      <c r="M18">
        <v>1</v>
      </c>
      <c r="N18">
        <v>1</v>
      </c>
      <c r="O18">
        <v>0</v>
      </c>
      <c r="P18">
        <v>0</v>
      </c>
      <c r="Q18">
        <v>0</v>
      </c>
      <c r="R18">
        <v>0</v>
      </c>
      <c r="S18">
        <v>0</v>
      </c>
      <c r="T18">
        <v>0</v>
      </c>
      <c r="U18">
        <v>2</v>
      </c>
      <c r="V18" t="s">
        <v>726</v>
      </c>
      <c r="W18">
        <v>1</v>
      </c>
      <c r="X18">
        <v>1</v>
      </c>
      <c r="Y18">
        <v>0</v>
      </c>
      <c r="Z18">
        <v>0</v>
      </c>
      <c r="AA18">
        <v>0</v>
      </c>
      <c r="AB18">
        <v>0</v>
      </c>
      <c r="AC18">
        <v>0</v>
      </c>
      <c r="AD18" t="s">
        <v>96</v>
      </c>
      <c r="AE18" t="s">
        <v>727</v>
      </c>
      <c r="AI18" t="s">
        <v>746</v>
      </c>
    </row>
    <row r="19" spans="1:35" hidden="1" x14ac:dyDescent="0.25">
      <c r="A19" s="21">
        <v>44238</v>
      </c>
      <c r="B19" s="21">
        <v>44158</v>
      </c>
      <c r="C19">
        <v>2</v>
      </c>
      <c r="D19" s="54">
        <f t="shared" si="0"/>
        <v>0.91790531188972446</v>
      </c>
      <c r="E19" s="11">
        <v>21687</v>
      </c>
      <c r="F19" s="54">
        <f t="shared" si="1"/>
        <v>1.5801328627530327</v>
      </c>
      <c r="G19" s="11">
        <v>6126507</v>
      </c>
      <c r="I19">
        <v>0</v>
      </c>
      <c r="J19">
        <v>0</v>
      </c>
      <c r="K19">
        <v>0</v>
      </c>
      <c r="L19">
        <v>0</v>
      </c>
      <c r="M19">
        <v>0</v>
      </c>
      <c r="N19">
        <v>0</v>
      </c>
      <c r="O19">
        <v>0</v>
      </c>
      <c r="P19">
        <v>0</v>
      </c>
      <c r="Q19">
        <v>0</v>
      </c>
      <c r="R19">
        <v>0</v>
      </c>
      <c r="S19">
        <v>1</v>
      </c>
      <c r="T19">
        <v>0</v>
      </c>
      <c r="U19">
        <v>0</v>
      </c>
      <c r="X19">
        <v>0</v>
      </c>
      <c r="Y19">
        <v>1</v>
      </c>
      <c r="Z19">
        <v>0</v>
      </c>
      <c r="AA19">
        <v>0</v>
      </c>
      <c r="AB19">
        <v>0</v>
      </c>
      <c r="AC19">
        <v>0</v>
      </c>
      <c r="AI19" t="s">
        <v>747</v>
      </c>
    </row>
    <row r="20" spans="1:35" hidden="1" x14ac:dyDescent="0.25">
      <c r="A20" s="21">
        <v>44238</v>
      </c>
      <c r="B20" s="21">
        <v>44155</v>
      </c>
      <c r="C20">
        <v>2</v>
      </c>
      <c r="D20" s="54">
        <f t="shared" si="0"/>
        <v>4.8770412356909283</v>
      </c>
      <c r="E20" s="11">
        <v>115228</v>
      </c>
      <c r="F20" s="54">
        <f t="shared" si="1"/>
        <v>2.2026872188745288</v>
      </c>
      <c r="G20" s="11">
        <v>8540281</v>
      </c>
      <c r="I20">
        <v>0</v>
      </c>
      <c r="J20">
        <v>0</v>
      </c>
      <c r="K20">
        <v>0</v>
      </c>
      <c r="L20">
        <v>0</v>
      </c>
      <c r="M20">
        <v>0</v>
      </c>
      <c r="N20">
        <v>0</v>
      </c>
      <c r="O20">
        <v>0</v>
      </c>
      <c r="P20">
        <v>0</v>
      </c>
      <c r="Q20">
        <v>0</v>
      </c>
      <c r="R20">
        <v>0</v>
      </c>
      <c r="S20">
        <v>1</v>
      </c>
      <c r="T20">
        <v>0</v>
      </c>
      <c r="U20">
        <v>0</v>
      </c>
      <c r="X20">
        <v>1</v>
      </c>
      <c r="Y20">
        <v>1</v>
      </c>
      <c r="Z20">
        <v>0</v>
      </c>
      <c r="AA20">
        <v>0</v>
      </c>
      <c r="AB20">
        <v>0</v>
      </c>
      <c r="AC20">
        <v>0</v>
      </c>
      <c r="AI20" t="s">
        <v>748</v>
      </c>
    </row>
    <row r="21" spans="1:35" hidden="1" x14ac:dyDescent="0.25">
      <c r="A21" s="21">
        <v>44238</v>
      </c>
      <c r="B21" s="21">
        <v>44155</v>
      </c>
      <c r="C21">
        <v>2</v>
      </c>
      <c r="D21" s="54">
        <f t="shared" si="0"/>
        <v>3.4456473249241748</v>
      </c>
      <c r="E21" s="11">
        <v>81409</v>
      </c>
      <c r="F21" s="54">
        <f t="shared" si="1"/>
        <v>1.6073849329039702</v>
      </c>
      <c r="G21" s="11">
        <v>6232169</v>
      </c>
      <c r="I21">
        <v>0</v>
      </c>
      <c r="J21">
        <v>0</v>
      </c>
      <c r="K21">
        <v>0</v>
      </c>
      <c r="L21">
        <v>0</v>
      </c>
      <c r="M21">
        <v>0</v>
      </c>
      <c r="N21">
        <v>0</v>
      </c>
      <c r="O21">
        <v>0</v>
      </c>
      <c r="P21">
        <v>0</v>
      </c>
      <c r="Q21">
        <v>0</v>
      </c>
      <c r="R21">
        <v>0</v>
      </c>
      <c r="S21">
        <v>0</v>
      </c>
      <c r="T21">
        <v>0</v>
      </c>
      <c r="U21">
        <v>0</v>
      </c>
      <c r="X21">
        <v>1</v>
      </c>
      <c r="Y21">
        <v>0</v>
      </c>
      <c r="Z21">
        <v>0</v>
      </c>
      <c r="AA21">
        <v>0</v>
      </c>
      <c r="AB21">
        <v>0</v>
      </c>
      <c r="AC21">
        <v>0</v>
      </c>
      <c r="AI21" t="s">
        <v>749</v>
      </c>
    </row>
    <row r="22" spans="1:35" hidden="1" x14ac:dyDescent="0.25">
      <c r="A22" s="21">
        <v>44238</v>
      </c>
      <c r="B22" s="21">
        <v>44153</v>
      </c>
      <c r="C22">
        <v>2</v>
      </c>
      <c r="D22" s="54">
        <f t="shared" si="0"/>
        <v>1.8116429688207625</v>
      </c>
      <c r="E22" s="11">
        <v>42803</v>
      </c>
      <c r="F22" s="54">
        <f t="shared" si="1"/>
        <v>1.4248727675326045</v>
      </c>
      <c r="G22" s="11">
        <v>5524531</v>
      </c>
      <c r="I22">
        <v>0</v>
      </c>
      <c r="J22">
        <v>0</v>
      </c>
      <c r="K22">
        <v>0</v>
      </c>
      <c r="L22">
        <v>0</v>
      </c>
      <c r="M22">
        <v>0</v>
      </c>
      <c r="N22">
        <v>0</v>
      </c>
      <c r="O22">
        <v>0</v>
      </c>
      <c r="P22">
        <v>0</v>
      </c>
      <c r="Q22">
        <v>0</v>
      </c>
      <c r="R22">
        <v>0</v>
      </c>
      <c r="S22">
        <v>0</v>
      </c>
      <c r="T22">
        <v>0</v>
      </c>
      <c r="U22">
        <v>0</v>
      </c>
      <c r="X22">
        <v>1</v>
      </c>
      <c r="Y22">
        <v>0</v>
      </c>
      <c r="Z22">
        <v>0</v>
      </c>
      <c r="AA22">
        <v>0</v>
      </c>
      <c r="AB22">
        <v>0</v>
      </c>
      <c r="AC22">
        <v>0</v>
      </c>
      <c r="AI22" t="s">
        <v>749</v>
      </c>
    </row>
    <row r="23" spans="1:35" hidden="1" x14ac:dyDescent="0.25">
      <c r="A23" s="21">
        <v>44238</v>
      </c>
      <c r="B23" s="21">
        <v>44152</v>
      </c>
      <c r="C23">
        <v>2</v>
      </c>
      <c r="D23" s="54">
        <f t="shared" si="0"/>
        <v>1.0766245870124462</v>
      </c>
      <c r="E23" s="11">
        <v>25437</v>
      </c>
      <c r="F23" s="54">
        <f t="shared" si="1"/>
        <v>1.1789332929716647</v>
      </c>
      <c r="G23" s="11">
        <v>4570972</v>
      </c>
      <c r="I23">
        <v>0</v>
      </c>
      <c r="J23">
        <v>0</v>
      </c>
      <c r="K23">
        <v>0</v>
      </c>
      <c r="L23">
        <v>0</v>
      </c>
      <c r="M23">
        <v>0</v>
      </c>
      <c r="N23">
        <v>0</v>
      </c>
      <c r="O23">
        <v>0</v>
      </c>
      <c r="P23">
        <v>0</v>
      </c>
      <c r="Q23">
        <v>0</v>
      </c>
      <c r="R23">
        <v>0</v>
      </c>
      <c r="S23">
        <v>0</v>
      </c>
      <c r="T23">
        <v>0</v>
      </c>
      <c r="U23">
        <v>0</v>
      </c>
      <c r="X23">
        <v>1</v>
      </c>
      <c r="Y23">
        <v>0</v>
      </c>
      <c r="Z23">
        <v>0</v>
      </c>
      <c r="AA23">
        <v>0</v>
      </c>
      <c r="AB23">
        <v>0</v>
      </c>
      <c r="AC23">
        <v>0</v>
      </c>
      <c r="AI23" t="s">
        <v>749</v>
      </c>
    </row>
    <row r="24" spans="1:35" x14ac:dyDescent="0.25">
      <c r="A24" s="21">
        <v>44238</v>
      </c>
      <c r="B24" s="21">
        <v>44152</v>
      </c>
      <c r="C24">
        <v>2</v>
      </c>
      <c r="D24" s="54">
        <f t="shared" si="0"/>
        <v>0.56669129989816569</v>
      </c>
      <c r="E24" s="11">
        <v>13389</v>
      </c>
      <c r="F24" s="54">
        <f t="shared" si="1"/>
        <v>0.8600846912074952</v>
      </c>
      <c r="G24" s="11">
        <v>3334729</v>
      </c>
      <c r="I24">
        <v>1</v>
      </c>
      <c r="J24">
        <v>1</v>
      </c>
      <c r="K24">
        <v>1</v>
      </c>
      <c r="L24">
        <v>0</v>
      </c>
      <c r="M24">
        <v>1</v>
      </c>
      <c r="N24">
        <v>1</v>
      </c>
      <c r="O24">
        <v>0</v>
      </c>
      <c r="P24">
        <v>0</v>
      </c>
      <c r="Q24">
        <v>0</v>
      </c>
      <c r="R24">
        <v>0</v>
      </c>
      <c r="S24">
        <v>0</v>
      </c>
      <c r="T24">
        <v>0</v>
      </c>
      <c r="U24">
        <v>1</v>
      </c>
      <c r="V24" t="s">
        <v>738</v>
      </c>
      <c r="W24">
        <v>1</v>
      </c>
      <c r="X24">
        <v>1</v>
      </c>
      <c r="Y24">
        <v>0</v>
      </c>
      <c r="Z24">
        <v>1</v>
      </c>
      <c r="AA24">
        <v>0</v>
      </c>
      <c r="AB24">
        <v>0</v>
      </c>
      <c r="AC24">
        <v>0</v>
      </c>
      <c r="AD24" t="s">
        <v>96</v>
      </c>
      <c r="AE24" t="s">
        <v>131</v>
      </c>
      <c r="AI24" t="s">
        <v>750</v>
      </c>
    </row>
    <row r="25" spans="1:35" hidden="1" x14ac:dyDescent="0.25">
      <c r="A25" s="21">
        <v>44238</v>
      </c>
      <c r="B25" s="21">
        <v>44151</v>
      </c>
      <c r="C25">
        <v>2</v>
      </c>
      <c r="D25" s="54">
        <f t="shared" si="0"/>
        <v>1.550539179958877</v>
      </c>
      <c r="E25" s="11">
        <v>36634</v>
      </c>
      <c r="F25" s="54">
        <f t="shared" si="1"/>
        <v>1.5892347684109474</v>
      </c>
      <c r="G25" s="11">
        <v>6161797</v>
      </c>
      <c r="I25">
        <v>0</v>
      </c>
      <c r="J25">
        <v>0</v>
      </c>
      <c r="K25">
        <v>0</v>
      </c>
      <c r="L25">
        <v>0</v>
      </c>
      <c r="M25">
        <v>0</v>
      </c>
      <c r="N25">
        <v>0</v>
      </c>
      <c r="O25">
        <v>0</v>
      </c>
      <c r="P25">
        <v>0</v>
      </c>
      <c r="Q25">
        <v>0</v>
      </c>
      <c r="R25">
        <v>0</v>
      </c>
      <c r="S25">
        <v>0</v>
      </c>
      <c r="T25">
        <v>0</v>
      </c>
      <c r="U25">
        <v>0</v>
      </c>
      <c r="X25">
        <v>1</v>
      </c>
      <c r="Y25">
        <v>0</v>
      </c>
      <c r="Z25">
        <v>0</v>
      </c>
      <c r="AA25">
        <v>0</v>
      </c>
      <c r="AB25">
        <v>0</v>
      </c>
      <c r="AC25">
        <v>0</v>
      </c>
      <c r="AI25" t="s">
        <v>749</v>
      </c>
    </row>
    <row r="26" spans="1:35" hidden="1" x14ac:dyDescent="0.25">
      <c r="A26" s="21">
        <v>44238</v>
      </c>
      <c r="B26" s="21">
        <v>44151</v>
      </c>
      <c r="C26">
        <v>3</v>
      </c>
      <c r="D26" s="54">
        <f t="shared" si="0"/>
        <v>0.53630184935466862</v>
      </c>
      <c r="E26" s="11">
        <v>12671</v>
      </c>
      <c r="F26" s="54">
        <f t="shared" si="1"/>
        <v>0.54223448776584726</v>
      </c>
      <c r="G26" s="11">
        <v>2102357</v>
      </c>
      <c r="H26">
        <v>8377353</v>
      </c>
      <c r="I26">
        <v>0</v>
      </c>
      <c r="J26">
        <v>0</v>
      </c>
      <c r="K26">
        <v>0</v>
      </c>
      <c r="L26">
        <v>0</v>
      </c>
      <c r="M26">
        <v>0</v>
      </c>
      <c r="N26">
        <v>0</v>
      </c>
      <c r="O26">
        <v>0</v>
      </c>
      <c r="P26">
        <v>0</v>
      </c>
      <c r="Q26">
        <v>0</v>
      </c>
      <c r="R26">
        <v>0</v>
      </c>
      <c r="S26">
        <v>0</v>
      </c>
      <c r="T26">
        <v>0</v>
      </c>
      <c r="U26">
        <v>0</v>
      </c>
      <c r="X26">
        <v>0</v>
      </c>
      <c r="Y26">
        <v>1</v>
      </c>
      <c r="Z26">
        <v>0</v>
      </c>
      <c r="AA26">
        <v>0</v>
      </c>
      <c r="AB26">
        <v>0</v>
      </c>
      <c r="AC26">
        <v>0</v>
      </c>
      <c r="AI26" t="s">
        <v>737</v>
      </c>
    </row>
    <row r="27" spans="1:35" hidden="1" x14ac:dyDescent="0.25">
      <c r="A27" s="21">
        <v>44238</v>
      </c>
      <c r="B27" s="21">
        <v>44148</v>
      </c>
      <c r="C27">
        <v>3</v>
      </c>
      <c r="D27" s="54">
        <f t="shared" si="0"/>
        <v>0.31426416474298907</v>
      </c>
      <c r="E27" s="11">
        <v>7425</v>
      </c>
      <c r="F27" s="54">
        <f>G27/$AG$2</f>
        <v>0.32169033586841739</v>
      </c>
      <c r="G27" s="11">
        <v>1247261</v>
      </c>
      <c r="H27">
        <v>3765569</v>
      </c>
      <c r="I27">
        <v>1</v>
      </c>
      <c r="J27">
        <v>0</v>
      </c>
      <c r="K27">
        <v>0</v>
      </c>
      <c r="L27">
        <v>0</v>
      </c>
      <c r="M27">
        <v>1</v>
      </c>
      <c r="N27">
        <v>1</v>
      </c>
      <c r="O27">
        <v>0</v>
      </c>
      <c r="P27">
        <v>0</v>
      </c>
      <c r="Q27">
        <v>0</v>
      </c>
      <c r="R27">
        <v>0</v>
      </c>
      <c r="S27">
        <v>1</v>
      </c>
      <c r="T27">
        <v>0</v>
      </c>
      <c r="U27">
        <v>0</v>
      </c>
      <c r="V27" t="s">
        <v>751</v>
      </c>
      <c r="W27">
        <v>1</v>
      </c>
      <c r="X27">
        <v>1</v>
      </c>
      <c r="Y27">
        <v>0</v>
      </c>
      <c r="Z27">
        <v>0</v>
      </c>
      <c r="AA27">
        <v>0</v>
      </c>
      <c r="AB27">
        <v>0</v>
      </c>
      <c r="AC27">
        <v>1</v>
      </c>
      <c r="AD27" t="s">
        <v>96</v>
      </c>
      <c r="AE27" t="s">
        <v>142</v>
      </c>
      <c r="AI27" t="s">
        <v>752</v>
      </c>
    </row>
    <row r="28" spans="1:35" hidden="1" x14ac:dyDescent="0.25">
      <c r="A28" s="21">
        <v>44238</v>
      </c>
      <c r="B28" s="21">
        <v>44143</v>
      </c>
      <c r="C28">
        <v>2</v>
      </c>
      <c r="D28" s="54">
        <f t="shared" si="0"/>
        <v>1.7321986809793362</v>
      </c>
      <c r="E28" s="11">
        <v>40926</v>
      </c>
      <c r="F28" s="54">
        <f t="shared" si="1"/>
        <v>1.5255028587514954</v>
      </c>
      <c r="G28" s="11">
        <v>5914695</v>
      </c>
      <c r="I28">
        <v>0</v>
      </c>
      <c r="J28">
        <v>0</v>
      </c>
      <c r="K28">
        <v>0</v>
      </c>
      <c r="L28">
        <v>0</v>
      </c>
      <c r="M28">
        <v>0</v>
      </c>
      <c r="N28">
        <v>0</v>
      </c>
      <c r="O28">
        <v>0</v>
      </c>
      <c r="P28">
        <v>0</v>
      </c>
      <c r="Q28">
        <v>0</v>
      </c>
      <c r="R28">
        <v>0</v>
      </c>
      <c r="S28">
        <v>0</v>
      </c>
      <c r="T28">
        <v>0</v>
      </c>
      <c r="U28">
        <v>0</v>
      </c>
      <c r="X28">
        <v>1</v>
      </c>
      <c r="Y28">
        <v>0</v>
      </c>
      <c r="Z28">
        <v>0</v>
      </c>
      <c r="AA28">
        <v>0</v>
      </c>
      <c r="AB28">
        <v>0</v>
      </c>
      <c r="AC28">
        <v>0</v>
      </c>
      <c r="AI28" t="s">
        <v>535</v>
      </c>
    </row>
    <row r="29" spans="1:35" hidden="1" x14ac:dyDescent="0.25">
      <c r="A29" s="21">
        <v>44238</v>
      </c>
      <c r="B29" s="21">
        <v>44140</v>
      </c>
      <c r="C29">
        <v>3</v>
      </c>
      <c r="D29" s="54">
        <f t="shared" si="0"/>
        <v>0.44149353568136285</v>
      </c>
      <c r="E29" s="11">
        <v>10431</v>
      </c>
      <c r="F29" s="54">
        <f t="shared" si="1"/>
        <v>0.60286545631662503</v>
      </c>
      <c r="G29" s="11">
        <v>2337436</v>
      </c>
      <c r="H29">
        <v>8725271</v>
      </c>
      <c r="I29">
        <v>1</v>
      </c>
      <c r="J29">
        <v>0</v>
      </c>
      <c r="K29">
        <v>0</v>
      </c>
      <c r="L29">
        <v>0</v>
      </c>
      <c r="M29">
        <v>1</v>
      </c>
      <c r="N29">
        <v>1</v>
      </c>
      <c r="O29">
        <v>0</v>
      </c>
      <c r="P29">
        <v>0</v>
      </c>
      <c r="Q29">
        <v>0</v>
      </c>
      <c r="R29">
        <v>0</v>
      </c>
      <c r="S29">
        <v>1</v>
      </c>
      <c r="T29">
        <v>0</v>
      </c>
      <c r="U29">
        <v>0</v>
      </c>
      <c r="V29" t="s">
        <v>753</v>
      </c>
      <c r="W29">
        <v>1</v>
      </c>
      <c r="X29">
        <v>0</v>
      </c>
      <c r="Y29">
        <v>1</v>
      </c>
      <c r="Z29">
        <v>0</v>
      </c>
      <c r="AA29">
        <v>0</v>
      </c>
      <c r="AB29">
        <v>0</v>
      </c>
      <c r="AC29">
        <v>0</v>
      </c>
      <c r="AD29" t="s">
        <v>96</v>
      </c>
      <c r="AE29" t="s">
        <v>665</v>
      </c>
      <c r="AI29" t="s">
        <v>754</v>
      </c>
    </row>
    <row r="30" spans="1:35" hidden="1" x14ac:dyDescent="0.25">
      <c r="A30" s="21">
        <v>44238</v>
      </c>
      <c r="B30" s="21">
        <v>44138</v>
      </c>
      <c r="C30">
        <v>2</v>
      </c>
      <c r="D30" s="54">
        <f t="shared" si="0"/>
        <v>1.1622060201586177</v>
      </c>
      <c r="E30" s="11">
        <v>27459</v>
      </c>
      <c r="F30" s="54">
        <f t="shared" si="1"/>
        <v>1.5200631225023857</v>
      </c>
      <c r="G30" s="11">
        <v>5893604</v>
      </c>
      <c r="I30">
        <v>0</v>
      </c>
      <c r="J30">
        <v>0</v>
      </c>
      <c r="K30">
        <v>0</v>
      </c>
      <c r="L30">
        <v>0</v>
      </c>
      <c r="M30">
        <v>0</v>
      </c>
      <c r="N30">
        <v>0</v>
      </c>
      <c r="O30">
        <v>0</v>
      </c>
      <c r="P30">
        <v>0</v>
      </c>
      <c r="Q30">
        <v>0</v>
      </c>
      <c r="R30">
        <v>0</v>
      </c>
      <c r="S30">
        <v>0</v>
      </c>
      <c r="T30">
        <v>0</v>
      </c>
      <c r="U30">
        <v>0</v>
      </c>
      <c r="X30">
        <v>1</v>
      </c>
      <c r="Y30">
        <v>0</v>
      </c>
      <c r="Z30">
        <v>0</v>
      </c>
      <c r="AA30">
        <v>0</v>
      </c>
      <c r="AB30">
        <v>0</v>
      </c>
      <c r="AC30">
        <v>0</v>
      </c>
      <c r="AI30" t="s">
        <v>535</v>
      </c>
    </row>
    <row r="31" spans="1:35" hidden="1" x14ac:dyDescent="0.25">
      <c r="A31" s="21">
        <v>44238</v>
      </c>
      <c r="B31" s="21">
        <v>44138</v>
      </c>
      <c r="C31">
        <v>3</v>
      </c>
      <c r="D31" s="54">
        <f t="shared" si="0"/>
        <v>0.80756367182440825</v>
      </c>
      <c r="E31" s="11">
        <v>19080</v>
      </c>
      <c r="F31" s="54">
        <f t="shared" si="1"/>
        <v>0.64863960787638941</v>
      </c>
      <c r="G31" s="11">
        <v>2514912</v>
      </c>
      <c r="H31">
        <v>8068660</v>
      </c>
      <c r="I31">
        <v>0</v>
      </c>
      <c r="J31">
        <v>0</v>
      </c>
      <c r="K31">
        <v>0</v>
      </c>
      <c r="L31">
        <v>0</v>
      </c>
      <c r="M31">
        <v>0</v>
      </c>
      <c r="N31">
        <v>0</v>
      </c>
      <c r="O31">
        <v>0</v>
      </c>
      <c r="P31">
        <v>0</v>
      </c>
      <c r="Q31">
        <v>0</v>
      </c>
      <c r="R31">
        <v>0</v>
      </c>
      <c r="S31">
        <v>0</v>
      </c>
      <c r="T31">
        <v>0</v>
      </c>
      <c r="U31">
        <v>0</v>
      </c>
      <c r="X31">
        <v>0</v>
      </c>
      <c r="Y31">
        <v>0</v>
      </c>
      <c r="Z31">
        <v>0</v>
      </c>
      <c r="AA31">
        <v>1</v>
      </c>
      <c r="AB31">
        <v>0</v>
      </c>
      <c r="AC31">
        <v>0</v>
      </c>
      <c r="AI31" t="s">
        <v>755</v>
      </c>
    </row>
    <row r="32" spans="1:35" hidden="1" x14ac:dyDescent="0.25">
      <c r="A32" s="21">
        <v>44238</v>
      </c>
      <c r="B32" s="21">
        <v>44138</v>
      </c>
      <c r="C32">
        <v>3</v>
      </c>
      <c r="D32" s="54">
        <f t="shared" si="0"/>
        <v>0.23151851597901013</v>
      </c>
      <c r="E32" s="11">
        <v>5470</v>
      </c>
      <c r="F32" s="54">
        <f t="shared" si="1"/>
        <v>0.40419966517986217</v>
      </c>
      <c r="G32" s="11">
        <v>1567167</v>
      </c>
      <c r="H32">
        <v>4447474</v>
      </c>
      <c r="I32">
        <v>1</v>
      </c>
      <c r="J32">
        <v>0</v>
      </c>
      <c r="K32">
        <v>0</v>
      </c>
      <c r="L32">
        <v>0</v>
      </c>
      <c r="M32">
        <v>1</v>
      </c>
      <c r="N32">
        <v>1</v>
      </c>
      <c r="O32">
        <v>0</v>
      </c>
      <c r="P32">
        <v>0</v>
      </c>
      <c r="Q32">
        <v>0</v>
      </c>
      <c r="R32">
        <v>0</v>
      </c>
      <c r="S32">
        <v>1</v>
      </c>
      <c r="T32" s="39">
        <v>0</v>
      </c>
      <c r="U32" s="39">
        <v>0</v>
      </c>
      <c r="V32" t="s">
        <v>756</v>
      </c>
      <c r="W32">
        <v>1</v>
      </c>
      <c r="X32">
        <v>0</v>
      </c>
      <c r="Y32">
        <v>1</v>
      </c>
      <c r="Z32">
        <v>0</v>
      </c>
      <c r="AA32">
        <v>0</v>
      </c>
      <c r="AB32">
        <v>0</v>
      </c>
      <c r="AC32">
        <v>0</v>
      </c>
      <c r="AD32" t="s">
        <v>96</v>
      </c>
      <c r="AE32" t="s">
        <v>142</v>
      </c>
      <c r="AI32" t="s">
        <v>757</v>
      </c>
    </row>
    <row r="33" spans="1:35" hidden="1" x14ac:dyDescent="0.25">
      <c r="A33" s="21">
        <v>44238</v>
      </c>
      <c r="B33" s="21">
        <v>44137</v>
      </c>
      <c r="C33">
        <v>2</v>
      </c>
      <c r="D33" s="54">
        <f t="shared" si="0"/>
        <v>0.79749028849661951</v>
      </c>
      <c r="E33" s="11">
        <v>18842</v>
      </c>
      <c r="F33" s="54">
        <f t="shared" si="1"/>
        <v>1.6062591233772829</v>
      </c>
      <c r="G33" s="11">
        <v>6227804</v>
      </c>
      <c r="I33">
        <v>0</v>
      </c>
      <c r="J33">
        <v>0</v>
      </c>
      <c r="K33">
        <v>0</v>
      </c>
      <c r="L33">
        <v>0</v>
      </c>
      <c r="M33">
        <v>0</v>
      </c>
      <c r="N33">
        <v>0</v>
      </c>
      <c r="O33">
        <v>0</v>
      </c>
      <c r="P33">
        <v>0</v>
      </c>
      <c r="Q33">
        <v>0</v>
      </c>
      <c r="R33">
        <v>0</v>
      </c>
      <c r="S33">
        <v>1</v>
      </c>
      <c r="T33">
        <v>0</v>
      </c>
      <c r="U33">
        <v>0</v>
      </c>
      <c r="X33">
        <v>0</v>
      </c>
      <c r="Y33">
        <v>1</v>
      </c>
      <c r="Z33">
        <v>0</v>
      </c>
      <c r="AA33">
        <v>0</v>
      </c>
      <c r="AB33">
        <v>0</v>
      </c>
      <c r="AC33">
        <v>0</v>
      </c>
      <c r="AI33" t="s">
        <v>758</v>
      </c>
    </row>
    <row r="34" spans="1:35" x14ac:dyDescent="0.25">
      <c r="A34" s="21">
        <v>44238</v>
      </c>
      <c r="B34" s="21">
        <v>44137</v>
      </c>
      <c r="C34">
        <v>2</v>
      </c>
      <c r="D34" s="54">
        <f t="shared" si="0"/>
        <v>0.16993543723139409</v>
      </c>
      <c r="E34" s="11">
        <v>4015</v>
      </c>
      <c r="F34" s="54">
        <f t="shared" si="1"/>
        <v>7.3438115826193417E-2</v>
      </c>
      <c r="G34" s="11">
        <v>284735</v>
      </c>
      <c r="I34">
        <v>1</v>
      </c>
      <c r="J34">
        <v>1</v>
      </c>
      <c r="K34">
        <v>1</v>
      </c>
      <c r="L34">
        <v>0</v>
      </c>
      <c r="M34">
        <v>1</v>
      </c>
      <c r="N34">
        <v>1</v>
      </c>
      <c r="O34">
        <v>0</v>
      </c>
      <c r="P34">
        <v>0</v>
      </c>
      <c r="Q34">
        <v>0</v>
      </c>
      <c r="R34">
        <v>0</v>
      </c>
      <c r="S34">
        <v>0</v>
      </c>
      <c r="T34">
        <v>0</v>
      </c>
      <c r="U34">
        <v>3</v>
      </c>
      <c r="V34" t="s">
        <v>734</v>
      </c>
      <c r="W34">
        <v>1</v>
      </c>
      <c r="X34">
        <v>1</v>
      </c>
      <c r="Y34">
        <v>0</v>
      </c>
      <c r="Z34">
        <v>0</v>
      </c>
      <c r="AA34">
        <v>0</v>
      </c>
      <c r="AB34">
        <v>0</v>
      </c>
      <c r="AC34">
        <v>0</v>
      </c>
      <c r="AD34" t="s">
        <v>96</v>
      </c>
      <c r="AE34" t="s">
        <v>393</v>
      </c>
      <c r="AI34" t="s">
        <v>743</v>
      </c>
    </row>
    <row r="35" spans="1:35" hidden="1" x14ac:dyDescent="0.25">
      <c r="A35" s="21">
        <v>44238</v>
      </c>
      <c r="B35" s="21">
        <v>44134</v>
      </c>
      <c r="C35">
        <v>2</v>
      </c>
      <c r="D35" s="54">
        <f t="shared" si="0"/>
        <v>0.49727807024449544</v>
      </c>
      <c r="E35" s="11">
        <v>11749</v>
      </c>
      <c r="F35" s="54">
        <f t="shared" si="1"/>
        <v>0.92303897985366812</v>
      </c>
      <c r="G35" s="11">
        <v>3578816</v>
      </c>
      <c r="I35">
        <v>1</v>
      </c>
      <c r="J35">
        <v>0</v>
      </c>
      <c r="K35">
        <v>0</v>
      </c>
      <c r="L35">
        <v>1</v>
      </c>
      <c r="M35">
        <v>1</v>
      </c>
      <c r="N35">
        <v>1</v>
      </c>
      <c r="O35">
        <v>0</v>
      </c>
      <c r="P35">
        <v>0</v>
      </c>
      <c r="Q35">
        <v>0</v>
      </c>
      <c r="R35">
        <v>0</v>
      </c>
      <c r="S35">
        <v>0</v>
      </c>
      <c r="T35">
        <v>0</v>
      </c>
      <c r="U35">
        <v>0</v>
      </c>
      <c r="V35" t="s">
        <v>738</v>
      </c>
      <c r="W35">
        <v>1</v>
      </c>
      <c r="X35">
        <v>1</v>
      </c>
      <c r="Y35">
        <v>0</v>
      </c>
      <c r="Z35">
        <v>1</v>
      </c>
      <c r="AA35">
        <v>0</v>
      </c>
      <c r="AB35">
        <v>0</v>
      </c>
      <c r="AC35">
        <v>0</v>
      </c>
      <c r="AD35" t="s">
        <v>96</v>
      </c>
      <c r="AE35" t="s">
        <v>131</v>
      </c>
      <c r="AI35" t="s">
        <v>760</v>
      </c>
    </row>
    <row r="36" spans="1:35" hidden="1" x14ac:dyDescent="0.25">
      <c r="A36" s="21">
        <v>44238</v>
      </c>
      <c r="B36" s="21">
        <v>44134</v>
      </c>
      <c r="C36">
        <v>3</v>
      </c>
      <c r="D36" s="54">
        <f t="shared" si="0"/>
        <v>0.32564962741179232</v>
      </c>
      <c r="E36" s="11">
        <v>7694</v>
      </c>
      <c r="F36" s="54">
        <f t="shared" si="1"/>
        <v>0.46524381743321802</v>
      </c>
      <c r="G36" s="11">
        <v>1803848</v>
      </c>
      <c r="I36">
        <v>1</v>
      </c>
      <c r="J36">
        <v>0</v>
      </c>
      <c r="K36">
        <v>0</v>
      </c>
      <c r="L36">
        <v>0</v>
      </c>
      <c r="M36">
        <v>0</v>
      </c>
      <c r="N36">
        <v>0</v>
      </c>
      <c r="O36">
        <v>0</v>
      </c>
      <c r="P36">
        <v>0</v>
      </c>
      <c r="Q36">
        <v>0</v>
      </c>
      <c r="R36">
        <v>0</v>
      </c>
      <c r="S36">
        <v>1</v>
      </c>
      <c r="T36">
        <v>0</v>
      </c>
      <c r="U36">
        <v>0</v>
      </c>
      <c r="X36">
        <v>0</v>
      </c>
      <c r="Y36">
        <v>1</v>
      </c>
      <c r="Z36">
        <v>0</v>
      </c>
      <c r="AA36">
        <v>0</v>
      </c>
      <c r="AB36">
        <v>0</v>
      </c>
      <c r="AC36">
        <v>0</v>
      </c>
      <c r="AI36" t="s">
        <v>759</v>
      </c>
    </row>
    <row r="37" spans="1:35" hidden="1" x14ac:dyDescent="0.25">
      <c r="A37" s="21">
        <v>44238</v>
      </c>
      <c r="B37" s="21">
        <v>44133</v>
      </c>
      <c r="C37">
        <v>3</v>
      </c>
      <c r="D37" s="54">
        <f t="shared" si="0"/>
        <v>0.26774883584702341</v>
      </c>
      <c r="E37" s="11">
        <v>6326</v>
      </c>
      <c r="F37" s="54">
        <f t="shared" si="1"/>
        <v>0.37610601049614534</v>
      </c>
      <c r="G37" s="11">
        <v>1458242</v>
      </c>
      <c r="I37">
        <v>1</v>
      </c>
      <c r="J37">
        <v>0</v>
      </c>
      <c r="K37">
        <v>0</v>
      </c>
      <c r="L37">
        <v>0</v>
      </c>
      <c r="M37">
        <v>0</v>
      </c>
      <c r="N37">
        <v>0</v>
      </c>
      <c r="O37">
        <v>0</v>
      </c>
      <c r="P37">
        <v>0</v>
      </c>
      <c r="Q37">
        <v>0</v>
      </c>
      <c r="R37">
        <v>0</v>
      </c>
      <c r="S37">
        <v>1</v>
      </c>
      <c r="T37">
        <v>0</v>
      </c>
      <c r="U37">
        <v>0</v>
      </c>
      <c r="X37">
        <v>0</v>
      </c>
      <c r="Y37">
        <v>1</v>
      </c>
      <c r="Z37">
        <v>0</v>
      </c>
      <c r="AA37">
        <v>0</v>
      </c>
      <c r="AB37">
        <v>0</v>
      </c>
      <c r="AC37">
        <v>0</v>
      </c>
      <c r="AI37" t="s">
        <v>761</v>
      </c>
    </row>
    <row r="38" spans="1:35" hidden="1" x14ac:dyDescent="0.25">
      <c r="A38" s="21">
        <v>44238</v>
      </c>
      <c r="B38" s="21">
        <v>44132</v>
      </c>
      <c r="C38">
        <v>2</v>
      </c>
      <c r="D38" s="54">
        <f t="shared" si="0"/>
        <v>1.0955439246070746</v>
      </c>
      <c r="E38" s="11">
        <v>25884</v>
      </c>
      <c r="F38" s="54">
        <f t="shared" si="1"/>
        <v>1.3467204371522776</v>
      </c>
      <c r="G38" s="11">
        <v>5221518</v>
      </c>
      <c r="I38">
        <v>0</v>
      </c>
      <c r="J38">
        <v>0</v>
      </c>
      <c r="K38">
        <v>0</v>
      </c>
      <c r="L38">
        <v>0</v>
      </c>
      <c r="M38">
        <v>0</v>
      </c>
      <c r="N38">
        <v>0</v>
      </c>
      <c r="O38">
        <v>0</v>
      </c>
      <c r="P38">
        <v>0</v>
      </c>
      <c r="Q38">
        <v>0</v>
      </c>
      <c r="R38">
        <v>1</v>
      </c>
      <c r="S38">
        <v>0</v>
      </c>
      <c r="T38">
        <v>0</v>
      </c>
      <c r="U38">
        <v>0</v>
      </c>
      <c r="X38">
        <v>1</v>
      </c>
      <c r="Y38">
        <v>0</v>
      </c>
      <c r="Z38">
        <v>0</v>
      </c>
      <c r="AA38">
        <v>0</v>
      </c>
      <c r="AB38">
        <v>0</v>
      </c>
      <c r="AC38">
        <v>0</v>
      </c>
      <c r="AI38" t="s">
        <v>762</v>
      </c>
    </row>
    <row r="39" spans="1:35" hidden="1" x14ac:dyDescent="0.25">
      <c r="A39" s="21">
        <v>44238</v>
      </c>
      <c r="B39" s="21">
        <v>44131</v>
      </c>
      <c r="C39">
        <v>2</v>
      </c>
      <c r="D39" s="54">
        <f t="shared" si="0"/>
        <v>1.870517238606284</v>
      </c>
      <c r="E39" s="11">
        <v>44194</v>
      </c>
      <c r="F39" s="54">
        <f t="shared" si="1"/>
        <v>1.6165742725663632</v>
      </c>
      <c r="G39" s="11">
        <v>6267798</v>
      </c>
      <c r="I39">
        <v>1</v>
      </c>
      <c r="J39">
        <v>0</v>
      </c>
      <c r="K39">
        <v>0</v>
      </c>
      <c r="L39">
        <v>0</v>
      </c>
      <c r="M39">
        <v>0</v>
      </c>
      <c r="N39">
        <v>1</v>
      </c>
      <c r="O39">
        <v>0</v>
      </c>
      <c r="P39">
        <v>0</v>
      </c>
      <c r="Q39">
        <v>0</v>
      </c>
      <c r="R39">
        <v>0</v>
      </c>
      <c r="S39">
        <v>0</v>
      </c>
      <c r="T39">
        <v>0</v>
      </c>
      <c r="U39">
        <v>0</v>
      </c>
      <c r="V39" t="s">
        <v>756</v>
      </c>
      <c r="W39">
        <v>1</v>
      </c>
      <c r="X39">
        <v>1</v>
      </c>
      <c r="Y39">
        <v>0</v>
      </c>
      <c r="Z39">
        <v>0</v>
      </c>
      <c r="AA39">
        <v>0</v>
      </c>
      <c r="AB39">
        <v>0</v>
      </c>
      <c r="AC39">
        <v>0</v>
      </c>
      <c r="AD39" t="s">
        <v>96</v>
      </c>
      <c r="AE39" t="s">
        <v>142</v>
      </c>
      <c r="AI39" t="s">
        <v>763</v>
      </c>
    </row>
    <row r="40" spans="1:35" hidden="1" x14ac:dyDescent="0.25">
      <c r="A40" s="21">
        <v>44238</v>
      </c>
      <c r="B40" s="21">
        <v>44131</v>
      </c>
      <c r="C40">
        <v>3</v>
      </c>
      <c r="D40" s="54">
        <f t="shared" si="0"/>
        <v>0.40225813087102602</v>
      </c>
      <c r="E40" s="11">
        <v>9504</v>
      </c>
      <c r="F40" s="54">
        <f t="shared" si="1"/>
        <v>0.50485245313147908</v>
      </c>
      <c r="G40" s="11">
        <v>1957419</v>
      </c>
      <c r="H40">
        <v>5462189</v>
      </c>
      <c r="I40">
        <v>1</v>
      </c>
      <c r="J40">
        <v>0</v>
      </c>
      <c r="K40">
        <v>0</v>
      </c>
      <c r="L40">
        <v>0</v>
      </c>
      <c r="M40">
        <v>1</v>
      </c>
      <c r="N40">
        <v>1</v>
      </c>
      <c r="O40">
        <v>0</v>
      </c>
      <c r="P40">
        <v>0</v>
      </c>
      <c r="Q40">
        <v>0</v>
      </c>
      <c r="R40">
        <v>0</v>
      </c>
      <c r="S40">
        <v>1</v>
      </c>
      <c r="T40">
        <v>0</v>
      </c>
      <c r="U40">
        <v>3</v>
      </c>
      <c r="V40" t="s">
        <v>764</v>
      </c>
      <c r="W40">
        <v>1</v>
      </c>
      <c r="X40">
        <v>1</v>
      </c>
      <c r="Y40">
        <v>0</v>
      </c>
      <c r="Z40">
        <v>0</v>
      </c>
      <c r="AA40">
        <v>0</v>
      </c>
      <c r="AB40">
        <v>0</v>
      </c>
      <c r="AC40">
        <v>0</v>
      </c>
      <c r="AD40" t="s">
        <v>96</v>
      </c>
      <c r="AE40" t="s">
        <v>727</v>
      </c>
      <c r="AI40" t="s">
        <v>765</v>
      </c>
    </row>
    <row r="41" spans="1:35" x14ac:dyDescent="0.25">
      <c r="A41" s="21">
        <v>44238</v>
      </c>
      <c r="B41" s="21">
        <v>44130</v>
      </c>
      <c r="C41">
        <v>2</v>
      </c>
      <c r="D41" s="54">
        <f t="shared" si="0"/>
        <v>0.57130474016173283</v>
      </c>
      <c r="E41" s="11">
        <v>13498</v>
      </c>
      <c r="F41" s="54">
        <f t="shared" si="1"/>
        <v>8.4390836870937222E-2</v>
      </c>
      <c r="G41" s="11">
        <v>327201</v>
      </c>
      <c r="I41">
        <v>1</v>
      </c>
      <c r="J41">
        <v>1</v>
      </c>
      <c r="K41">
        <v>1</v>
      </c>
      <c r="L41">
        <v>0</v>
      </c>
      <c r="M41">
        <v>1</v>
      </c>
      <c r="N41">
        <v>1</v>
      </c>
      <c r="O41">
        <v>0</v>
      </c>
      <c r="P41">
        <v>0</v>
      </c>
      <c r="Q41">
        <v>0</v>
      </c>
      <c r="R41">
        <v>0</v>
      </c>
      <c r="S41">
        <v>0</v>
      </c>
      <c r="T41">
        <v>0</v>
      </c>
      <c r="U41">
        <v>3</v>
      </c>
      <c r="V41" t="s">
        <v>766</v>
      </c>
      <c r="W41">
        <v>1</v>
      </c>
      <c r="X41">
        <v>1</v>
      </c>
      <c r="Y41">
        <v>0</v>
      </c>
      <c r="Z41">
        <v>0</v>
      </c>
      <c r="AA41">
        <v>0</v>
      </c>
      <c r="AB41">
        <v>0</v>
      </c>
      <c r="AC41">
        <v>0</v>
      </c>
      <c r="AD41" t="s">
        <v>96</v>
      </c>
      <c r="AE41" t="s">
        <v>393</v>
      </c>
      <c r="AI41" t="s">
        <v>767</v>
      </c>
    </row>
    <row r="42" spans="1:35" hidden="1" x14ac:dyDescent="0.25">
      <c r="A42" s="21">
        <v>44238</v>
      </c>
      <c r="B42" s="21">
        <v>44126</v>
      </c>
      <c r="C42">
        <v>2</v>
      </c>
      <c r="D42" s="54">
        <f t="shared" si="0"/>
        <v>1.0591866293189631</v>
      </c>
      <c r="E42" s="11">
        <v>25025</v>
      </c>
      <c r="F42" s="54">
        <f t="shared" si="1"/>
        <v>1.195292221001264</v>
      </c>
      <c r="G42" s="11">
        <v>4634399</v>
      </c>
      <c r="I42">
        <v>0</v>
      </c>
      <c r="J42">
        <v>0</v>
      </c>
      <c r="K42">
        <v>0</v>
      </c>
      <c r="L42">
        <v>0</v>
      </c>
      <c r="M42">
        <v>0</v>
      </c>
      <c r="N42">
        <v>0</v>
      </c>
      <c r="O42">
        <v>0</v>
      </c>
      <c r="P42">
        <v>0</v>
      </c>
      <c r="Q42">
        <v>0</v>
      </c>
      <c r="R42">
        <v>0</v>
      </c>
      <c r="S42">
        <v>0</v>
      </c>
      <c r="T42">
        <v>0</v>
      </c>
      <c r="U42">
        <v>0</v>
      </c>
      <c r="X42">
        <v>1</v>
      </c>
      <c r="Y42">
        <v>0</v>
      </c>
      <c r="Z42">
        <v>0</v>
      </c>
      <c r="AA42">
        <v>0</v>
      </c>
      <c r="AB42">
        <v>0</v>
      </c>
      <c r="AC42">
        <v>0</v>
      </c>
      <c r="AI42" t="s">
        <v>731</v>
      </c>
    </row>
    <row r="43" spans="1:35" hidden="1" x14ac:dyDescent="0.25">
      <c r="A43" s="21">
        <v>44238</v>
      </c>
      <c r="B43" s="21">
        <v>44126</v>
      </c>
      <c r="C43">
        <v>3</v>
      </c>
      <c r="D43" s="54">
        <f t="shared" si="0"/>
        <v>0.17327912329397943</v>
      </c>
      <c r="E43" s="11">
        <v>4094</v>
      </c>
      <c r="F43" s="54">
        <f t="shared" si="1"/>
        <v>0.55577308883683796</v>
      </c>
      <c r="G43" s="11">
        <v>2154849</v>
      </c>
      <c r="I43">
        <v>1</v>
      </c>
      <c r="J43">
        <v>0</v>
      </c>
      <c r="K43">
        <v>0</v>
      </c>
      <c r="L43">
        <v>0</v>
      </c>
      <c r="M43">
        <v>0</v>
      </c>
      <c r="N43">
        <v>0</v>
      </c>
      <c r="O43">
        <v>0</v>
      </c>
      <c r="P43">
        <v>0</v>
      </c>
      <c r="Q43">
        <v>0</v>
      </c>
      <c r="R43">
        <v>0</v>
      </c>
      <c r="S43">
        <v>1</v>
      </c>
      <c r="T43">
        <v>0</v>
      </c>
      <c r="U43">
        <v>0</v>
      </c>
      <c r="V43" t="s">
        <v>768</v>
      </c>
      <c r="X43">
        <v>0</v>
      </c>
      <c r="Y43">
        <v>1</v>
      </c>
      <c r="Z43">
        <v>1</v>
      </c>
      <c r="AA43">
        <v>0</v>
      </c>
      <c r="AB43">
        <v>0</v>
      </c>
      <c r="AC43">
        <v>0</v>
      </c>
      <c r="AD43" t="s">
        <v>96</v>
      </c>
      <c r="AE43" t="s">
        <v>159</v>
      </c>
      <c r="AI43" t="s">
        <v>769</v>
      </c>
    </row>
    <row r="44" spans="1:35" hidden="1" x14ac:dyDescent="0.25">
      <c r="A44" s="21">
        <v>44238</v>
      </c>
      <c r="B44" s="21">
        <v>44124</v>
      </c>
      <c r="C44">
        <v>2</v>
      </c>
      <c r="D44" s="54">
        <f t="shared" si="0"/>
        <v>0.98981572480532554</v>
      </c>
      <c r="E44" s="11">
        <v>23386</v>
      </c>
      <c r="F44" s="54">
        <f t="shared" si="1"/>
        <v>1.2798401295793611</v>
      </c>
      <c r="G44" s="11">
        <v>4962209</v>
      </c>
      <c r="I44">
        <v>0</v>
      </c>
      <c r="J44">
        <v>0</v>
      </c>
      <c r="K44">
        <v>0</v>
      </c>
      <c r="L44">
        <v>0</v>
      </c>
      <c r="M44">
        <v>0</v>
      </c>
      <c r="N44">
        <v>0</v>
      </c>
      <c r="O44">
        <v>0</v>
      </c>
      <c r="P44">
        <v>0</v>
      </c>
      <c r="Q44">
        <v>0</v>
      </c>
      <c r="R44">
        <v>0</v>
      </c>
      <c r="S44">
        <v>0</v>
      </c>
      <c r="T44">
        <v>0</v>
      </c>
      <c r="U44">
        <v>0</v>
      </c>
      <c r="X44">
        <v>1</v>
      </c>
      <c r="Y44">
        <v>0</v>
      </c>
      <c r="Z44">
        <v>0</v>
      </c>
      <c r="AA44">
        <v>0</v>
      </c>
      <c r="AB44">
        <v>0</v>
      </c>
      <c r="AC44">
        <v>0</v>
      </c>
      <c r="AI44" t="s">
        <v>731</v>
      </c>
    </row>
    <row r="45" spans="1:35" hidden="1" x14ac:dyDescent="0.25">
      <c r="A45" s="21">
        <v>44238</v>
      </c>
      <c r="B45" s="21">
        <v>44124</v>
      </c>
      <c r="C45">
        <v>2</v>
      </c>
      <c r="D45" s="54">
        <f t="shared" si="0"/>
        <v>1.0451770079681308</v>
      </c>
      <c r="E45" s="11">
        <v>24694</v>
      </c>
      <c r="F45" s="54">
        <f t="shared" si="1"/>
        <v>1.2158582979425072</v>
      </c>
      <c r="G45" s="11">
        <v>4714138</v>
      </c>
      <c r="I45">
        <v>0</v>
      </c>
      <c r="J45">
        <v>0</v>
      </c>
      <c r="K45">
        <v>0</v>
      </c>
      <c r="L45">
        <v>0</v>
      </c>
      <c r="M45">
        <v>0</v>
      </c>
      <c r="N45">
        <v>0</v>
      </c>
      <c r="O45">
        <v>0</v>
      </c>
      <c r="P45">
        <v>0</v>
      </c>
      <c r="Q45">
        <v>0</v>
      </c>
      <c r="R45">
        <v>0</v>
      </c>
      <c r="S45">
        <v>0</v>
      </c>
      <c r="T45">
        <v>0</v>
      </c>
      <c r="U45">
        <v>0</v>
      </c>
      <c r="X45">
        <v>1</v>
      </c>
      <c r="Y45">
        <v>0</v>
      </c>
      <c r="Z45">
        <v>0</v>
      </c>
      <c r="AA45">
        <v>0</v>
      </c>
      <c r="AB45">
        <v>0</v>
      </c>
      <c r="AC45">
        <v>0</v>
      </c>
      <c r="AI45" t="s">
        <v>731</v>
      </c>
    </row>
    <row r="46" spans="1:35" hidden="1" x14ac:dyDescent="0.25">
      <c r="A46" s="21">
        <v>44238</v>
      </c>
      <c r="B46" s="21">
        <v>44123</v>
      </c>
      <c r="C46">
        <v>2</v>
      </c>
      <c r="D46" s="54">
        <f t="shared" si="0"/>
        <v>1.083904511098075</v>
      </c>
      <c r="E46">
        <v>25609</v>
      </c>
      <c r="F46" s="54">
        <f t="shared" si="1"/>
        <v>1.1950905295809044</v>
      </c>
      <c r="G46" s="11">
        <v>4633617</v>
      </c>
      <c r="I46">
        <v>0</v>
      </c>
      <c r="J46">
        <v>0</v>
      </c>
      <c r="K46">
        <v>0</v>
      </c>
      <c r="L46">
        <v>0</v>
      </c>
      <c r="M46">
        <v>0</v>
      </c>
      <c r="N46">
        <v>0</v>
      </c>
      <c r="O46">
        <v>0</v>
      </c>
      <c r="P46">
        <v>0</v>
      </c>
      <c r="Q46">
        <v>0</v>
      </c>
      <c r="R46">
        <v>0</v>
      </c>
      <c r="S46">
        <v>0</v>
      </c>
      <c r="T46">
        <v>0</v>
      </c>
      <c r="U46">
        <v>0</v>
      </c>
      <c r="X46">
        <v>1</v>
      </c>
      <c r="Y46">
        <v>0</v>
      </c>
      <c r="Z46">
        <v>0</v>
      </c>
      <c r="AA46">
        <v>0</v>
      </c>
      <c r="AB46">
        <v>0</v>
      </c>
      <c r="AC46">
        <v>0</v>
      </c>
      <c r="AI46" t="s">
        <v>731</v>
      </c>
    </row>
    <row r="47" spans="1:35" hidden="1" x14ac:dyDescent="0.25">
      <c r="A47" s="21">
        <v>44238</v>
      </c>
      <c r="B47" s="21">
        <v>44119</v>
      </c>
      <c r="C47">
        <v>3</v>
      </c>
      <c r="D47" s="54">
        <f t="shared" si="0"/>
        <v>0.32162873910868334</v>
      </c>
      <c r="E47" s="11">
        <v>7599</v>
      </c>
      <c r="F47" s="54">
        <f t="shared" si="1"/>
        <v>0.27892504889933689</v>
      </c>
      <c r="G47" s="11">
        <v>1081451</v>
      </c>
      <c r="H47" s="11">
        <v>3669844</v>
      </c>
      <c r="I47" s="11">
        <v>1</v>
      </c>
      <c r="J47" s="11">
        <v>0</v>
      </c>
      <c r="K47" s="11">
        <v>0</v>
      </c>
      <c r="L47" s="11">
        <v>0</v>
      </c>
      <c r="M47" s="11">
        <v>1</v>
      </c>
      <c r="N47" s="11">
        <v>0</v>
      </c>
      <c r="O47" s="11">
        <v>0</v>
      </c>
      <c r="P47" s="11">
        <v>0</v>
      </c>
      <c r="Q47" s="11">
        <v>0</v>
      </c>
      <c r="R47" s="11">
        <v>0</v>
      </c>
      <c r="S47" s="11">
        <v>1</v>
      </c>
      <c r="T47" s="11">
        <v>0</v>
      </c>
      <c r="U47" s="11">
        <v>0</v>
      </c>
      <c r="V47" t="s">
        <v>768</v>
      </c>
      <c r="W47" s="11">
        <v>1</v>
      </c>
      <c r="X47" s="11">
        <v>0</v>
      </c>
      <c r="Y47" s="11">
        <v>1</v>
      </c>
      <c r="Z47" s="11">
        <v>0</v>
      </c>
      <c r="AA47" s="11">
        <v>0</v>
      </c>
      <c r="AB47" s="11">
        <v>0</v>
      </c>
      <c r="AC47" s="11">
        <v>0</v>
      </c>
      <c r="AD47" t="s">
        <v>96</v>
      </c>
      <c r="AE47" t="s">
        <v>159</v>
      </c>
      <c r="AI47" t="s">
        <v>769</v>
      </c>
    </row>
    <row r="48" spans="1:35" hidden="1" x14ac:dyDescent="0.25">
      <c r="A48" s="21">
        <v>44238</v>
      </c>
      <c r="B48" s="21">
        <v>44115</v>
      </c>
      <c r="C48">
        <v>2</v>
      </c>
      <c r="D48" s="54">
        <f t="shared" si="0"/>
        <v>1.1799825789723626</v>
      </c>
      <c r="E48" s="11">
        <v>27879</v>
      </c>
      <c r="F48" s="54">
        <f t="shared" si="1"/>
        <v>1.111850778143554</v>
      </c>
      <c r="G48" s="11">
        <v>4310879</v>
      </c>
      <c r="I48">
        <v>1</v>
      </c>
      <c r="J48">
        <v>0</v>
      </c>
      <c r="K48">
        <v>0</v>
      </c>
      <c r="L48">
        <v>0</v>
      </c>
      <c r="M48">
        <v>0</v>
      </c>
      <c r="N48">
        <v>0</v>
      </c>
      <c r="O48">
        <v>0</v>
      </c>
      <c r="P48">
        <v>0</v>
      </c>
      <c r="Q48">
        <v>0</v>
      </c>
      <c r="R48">
        <v>0</v>
      </c>
      <c r="S48">
        <v>0</v>
      </c>
      <c r="T48">
        <v>0</v>
      </c>
      <c r="U48">
        <v>0</v>
      </c>
      <c r="X48">
        <v>1</v>
      </c>
      <c r="Y48">
        <v>0</v>
      </c>
      <c r="Z48">
        <v>0</v>
      </c>
      <c r="AA48">
        <v>0</v>
      </c>
      <c r="AB48">
        <v>0</v>
      </c>
      <c r="AC48">
        <v>0</v>
      </c>
      <c r="AE48" t="s">
        <v>228</v>
      </c>
      <c r="AI48" t="s">
        <v>770</v>
      </c>
    </row>
    <row r="49" spans="1:35" hidden="1" x14ac:dyDescent="0.25">
      <c r="A49" s="21">
        <v>44238</v>
      </c>
      <c r="B49" s="21">
        <v>44113</v>
      </c>
      <c r="C49">
        <v>2</v>
      </c>
      <c r="D49" s="54">
        <f t="shared" si="0"/>
        <v>0.98939247340499825</v>
      </c>
      <c r="E49" s="11">
        <v>23376</v>
      </c>
      <c r="F49" s="54">
        <f t="shared" si="1"/>
        <v>1.4385692140630071</v>
      </c>
      <c r="G49" s="11">
        <v>5577635</v>
      </c>
      <c r="I49">
        <v>0</v>
      </c>
      <c r="J49">
        <v>0</v>
      </c>
      <c r="K49">
        <v>0</v>
      </c>
      <c r="L49">
        <v>0</v>
      </c>
      <c r="M49">
        <v>0</v>
      </c>
      <c r="N49">
        <v>0</v>
      </c>
      <c r="O49">
        <v>0</v>
      </c>
      <c r="P49">
        <v>0</v>
      </c>
      <c r="Q49">
        <v>0</v>
      </c>
      <c r="R49">
        <v>0</v>
      </c>
      <c r="S49">
        <v>0</v>
      </c>
      <c r="T49">
        <v>0</v>
      </c>
      <c r="U49">
        <v>0</v>
      </c>
      <c r="X49">
        <v>1</v>
      </c>
      <c r="Y49">
        <v>0</v>
      </c>
      <c r="Z49">
        <v>0</v>
      </c>
      <c r="AA49">
        <v>0</v>
      </c>
      <c r="AB49">
        <v>0</v>
      </c>
      <c r="AC49">
        <v>0</v>
      </c>
      <c r="AI49" t="s">
        <v>772</v>
      </c>
    </row>
    <row r="50" spans="1:35" hidden="1" x14ac:dyDescent="0.25">
      <c r="A50" s="21">
        <v>44238</v>
      </c>
      <c r="B50" s="21">
        <v>44113</v>
      </c>
      <c r="C50">
        <v>3</v>
      </c>
      <c r="D50" s="54">
        <f t="shared" si="0"/>
        <v>0.57845768882726356</v>
      </c>
      <c r="E50" s="11">
        <v>13667</v>
      </c>
      <c r="F50" s="54">
        <f t="shared" si="1"/>
        <v>0.50005647875604897</v>
      </c>
      <c r="G50" s="11">
        <v>1938824</v>
      </c>
      <c r="H50">
        <v>7406505</v>
      </c>
      <c r="I50">
        <v>0</v>
      </c>
      <c r="J50">
        <v>0</v>
      </c>
      <c r="K50">
        <v>0</v>
      </c>
      <c r="L50">
        <v>0</v>
      </c>
      <c r="M50">
        <v>0</v>
      </c>
      <c r="N50">
        <v>0</v>
      </c>
      <c r="O50">
        <v>0</v>
      </c>
      <c r="P50">
        <v>0</v>
      </c>
      <c r="Q50">
        <v>0</v>
      </c>
      <c r="R50">
        <v>0</v>
      </c>
      <c r="S50">
        <v>0</v>
      </c>
      <c r="T50">
        <v>0</v>
      </c>
      <c r="U50">
        <v>0</v>
      </c>
      <c r="X50">
        <v>1</v>
      </c>
      <c r="Y50">
        <v>0</v>
      </c>
      <c r="Z50">
        <v>0</v>
      </c>
      <c r="AA50">
        <v>0</v>
      </c>
      <c r="AB50">
        <v>0</v>
      </c>
      <c r="AC50">
        <v>0</v>
      </c>
      <c r="AI50" t="s">
        <v>771</v>
      </c>
    </row>
    <row r="51" spans="1:35" hidden="1" x14ac:dyDescent="0.25">
      <c r="A51" s="21">
        <v>44238</v>
      </c>
      <c r="B51" s="21">
        <v>44112</v>
      </c>
      <c r="C51">
        <v>2</v>
      </c>
      <c r="D51" s="54">
        <f t="shared" si="0"/>
        <v>0.59090127999688491</v>
      </c>
      <c r="E51" s="11">
        <v>13961</v>
      </c>
      <c r="F51" s="54">
        <f t="shared" si="1"/>
        <v>1.0326543980578364</v>
      </c>
      <c r="G51" s="11">
        <v>4003818</v>
      </c>
      <c r="I51">
        <v>0</v>
      </c>
      <c r="J51">
        <v>0</v>
      </c>
      <c r="K51">
        <v>0</v>
      </c>
      <c r="L51">
        <v>0</v>
      </c>
      <c r="M51">
        <v>0</v>
      </c>
      <c r="N51">
        <v>0</v>
      </c>
      <c r="O51">
        <v>0</v>
      </c>
      <c r="P51">
        <v>0</v>
      </c>
      <c r="Q51">
        <v>0</v>
      </c>
      <c r="R51">
        <v>0</v>
      </c>
      <c r="S51">
        <v>1</v>
      </c>
      <c r="T51">
        <v>0</v>
      </c>
      <c r="U51">
        <v>0</v>
      </c>
      <c r="X51">
        <v>0</v>
      </c>
      <c r="Y51">
        <v>1</v>
      </c>
      <c r="Z51">
        <v>0</v>
      </c>
      <c r="AA51">
        <v>0</v>
      </c>
      <c r="AB51">
        <v>0</v>
      </c>
      <c r="AC51">
        <v>0</v>
      </c>
      <c r="AI51" t="s">
        <v>773</v>
      </c>
    </row>
    <row r="53" spans="1:35" x14ac:dyDescent="0.25">
      <c r="H53" s="32"/>
    </row>
    <row r="55" spans="1:35" x14ac:dyDescent="0.25">
      <c r="AE55" t="s">
        <v>848</v>
      </c>
    </row>
    <row r="56" spans="1:35" x14ac:dyDescent="0.25">
      <c r="AE56" t="s">
        <v>849</v>
      </c>
    </row>
    <row r="57" spans="1:35" x14ac:dyDescent="0.25">
      <c r="AE57" t="s">
        <v>850</v>
      </c>
    </row>
  </sheetData>
  <autoFilter ref="A1:AI51" xr:uid="{5607107B-6F70-49EA-821E-66B229A93C25}">
    <filterColumn colId="8">
      <filters>
        <filter val="1"/>
      </filters>
    </filterColumn>
    <filterColumn colId="9">
      <filters>
        <filter val="1"/>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Pau_eche</vt:lpstr>
      <vt:lpstr>Dulceida</vt:lpstr>
      <vt:lpstr>Paulagonu</vt:lpstr>
      <vt:lpstr>Alexandrapereira</vt:lpstr>
      <vt:lpstr>Mariapombo</vt:lpstr>
      <vt:lpstr>Kylie Jenner</vt:lpstr>
      <vt:lpstr>Kim Kardashian</vt:lpstr>
      <vt:lpstr>Gigi Hadid</vt:lpstr>
      <vt:lpstr>Charlidamelio</vt:lpstr>
      <vt:lpstr>Addisonraee</vt:lpstr>
      <vt:lpstr>Información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Leire magaz-infante</cp:lastModifiedBy>
  <dcterms:modified xsi:type="dcterms:W3CDTF">2021-05-25T11:08:31Z</dcterms:modified>
</cp:coreProperties>
</file>