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00000000-0000-0000-0000-000000000000}"/>
  <workbookPr codeName="ThisWorkbook" defaultThemeVersion="124226"/>
  <bookViews>
    <workbookView xWindow="2145" yWindow="60" windowWidth="11595" windowHeight="8445" activeTab="1"/>
  </bookViews>
  <sheets>
    <sheet name="Registro" sheetId="7" r:id="rId1"/>
    <sheet name="Cualitativa" sheetId="1" r:id="rId2"/>
    <sheet name="Cuantitativa" sheetId="4" r:id="rId3"/>
    <sheet name="Comentarios Cualitativa" sheetId="5" r:id="rId4"/>
    <sheet name="Comentarios Cuantitativa" sheetId="6" r:id="rId5"/>
  </sheets>
  <definedNames>
    <definedName name="_xlnm.Print_Area" localSheetId="1">'Cualitativa'!$A$6:$AJ$9</definedName>
    <definedName name="_xlnm.Print_Area" localSheetId="2">'Cuantitativa'!$A$8:$AZ$24</definedName>
    <definedName name="ficha">#REF!</definedName>
    <definedName name="_Ind18">'Cuantitativa'!#REF!</definedName>
    <definedName name="indicador">'Cuantitativa'!$C$5</definedName>
    <definedName name="solver_adj" localSheetId="1" hidden="1">'Cualitativa'!#REF!</definedName>
    <definedName name="solver_cvg" localSheetId="1" hidden="1">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'Cualitativa'!#REF!</definedName>
    <definedName name="solver_pre" localSheetId="1" hidden="1">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5</definedName>
    <definedName name="solver_typ" localSheetId="1" hidden="1">3</definedName>
    <definedName name="solver_val" localSheetId="1" hidden="1">0</definedName>
  </definedNames>
  <calcPr calcId="125725"/>
</workbook>
</file>

<file path=xl/sharedStrings.xml><?xml version="1.0" encoding="utf-8"?>
<sst xmlns="http://schemas.openxmlformats.org/spreadsheetml/2006/main" count="183" uniqueCount="118">
  <si>
    <t>1.1.1.1.- nivel de CO</t>
  </si>
  <si>
    <t>EX</t>
  </si>
  <si>
    <t>MO</t>
  </si>
  <si>
    <t>PE</t>
  </si>
  <si>
    <t>PR</t>
  </si>
  <si>
    <t>signo</t>
  </si>
  <si>
    <t xml:space="preserve"> valoración cualititativa de impactos ambientales</t>
  </si>
  <si>
    <t>EF</t>
  </si>
  <si>
    <t>Fc</t>
  </si>
  <si>
    <t>T</t>
  </si>
  <si>
    <t>se reparten 1000 UIP entre todos los factores ambientales</t>
  </si>
  <si>
    <t xml:space="preserve"> </t>
  </si>
  <si>
    <t xml:space="preserve">atributos de los impactos POSITIVOS </t>
  </si>
  <si>
    <t>máximo valor de la importancia (Imax)</t>
  </si>
  <si>
    <t>mínimo valor de la importancia (Imin)</t>
  </si>
  <si>
    <t>PF</t>
  </si>
  <si>
    <t>IN</t>
  </si>
  <si>
    <t>INCC-IN</t>
  </si>
  <si>
    <t>INCC</t>
  </si>
  <si>
    <t>Impacto</t>
  </si>
  <si>
    <t>Acción</t>
  </si>
  <si>
    <t>Subfactor</t>
  </si>
  <si>
    <t>Extensión (EX). Puntual=1; Parcial=2; Extenso=4; Total=8         Crítico (+4)</t>
  </si>
  <si>
    <t>Momento (MO). Largo plazo=1;                  Medio plazo=2;                    Inmedianto=4;                          Crítico (+4)</t>
  </si>
  <si>
    <t>atributos de los impactos NEGATIVOS SIN medidas correctoras</t>
  </si>
  <si>
    <t>Importancia</t>
  </si>
  <si>
    <t>Juicio global</t>
  </si>
  <si>
    <t>Periodicidad (PR). Irregular=1; Periodico=2; Continuo=4</t>
  </si>
  <si>
    <t xml:space="preserve"> valoración cuantitativa de impactos ambientales</t>
  </si>
  <si>
    <t>Momento (MO).             Largo plazo=1;                  Medio plazo=2;                    Inmedianto=4;                          Crítico (+4)</t>
  </si>
  <si>
    <t>máximo valor de la importancia         (Imax)</t>
  </si>
  <si>
    <t>mínimo valor de la importancia            (Imin)</t>
  </si>
  <si>
    <t>Importancia total del impacto provocado por el proyecto y las medidas correctoras</t>
  </si>
  <si>
    <t>Ind</t>
  </si>
  <si>
    <t>M</t>
  </si>
  <si>
    <t>V</t>
  </si>
  <si>
    <t>Código</t>
  </si>
  <si>
    <t>Nombre</t>
  </si>
  <si>
    <t>ACCIÓN</t>
  </si>
  <si>
    <t>INDICADOR</t>
  </si>
  <si>
    <t>Descripción del impacto: Efecto-subfactor-acción</t>
  </si>
  <si>
    <t>CC</t>
  </si>
  <si>
    <t>Valoración cuantitativa SIN medidas correctoras</t>
  </si>
  <si>
    <t>Signo</t>
  </si>
  <si>
    <t>Atributos: impactos NEGATIVOS SIN medidas correctoras</t>
  </si>
  <si>
    <t xml:space="preserve">Atributos: impactos POSITIVOS </t>
  </si>
  <si>
    <t>Efecto medidas correctiras</t>
  </si>
  <si>
    <t>Valor del impacto total provocado por el proyecto sin medidas correctoras</t>
  </si>
  <si>
    <t>Valor del impacto total provocado por las medidas correctoras:</t>
  </si>
  <si>
    <t>Valor del impacto total provocado por el proyecto y las medidas correctoras</t>
  </si>
  <si>
    <t>Importancias globales: negativos</t>
  </si>
  <si>
    <t>Importancias globales: positivos</t>
  </si>
  <si>
    <t>Importancias globales: negativos y CC</t>
  </si>
  <si>
    <t>Importancia total del impacto provocado por el proyecto en ausencia de medidas correctoras</t>
  </si>
  <si>
    <t>Importancia total del impacto de las medidas correctoras</t>
  </si>
  <si>
    <r>
      <t>Ind</t>
    </r>
    <r>
      <rPr>
        <vertAlign val="subscript"/>
        <sz val="11"/>
        <rFont val="Arial"/>
        <family val="2"/>
      </rPr>
      <t>sin</t>
    </r>
  </si>
  <si>
    <r>
      <t>I</t>
    </r>
    <r>
      <rPr>
        <b/>
        <vertAlign val="superscript"/>
        <sz val="11"/>
        <rFont val="Arial"/>
        <family val="2"/>
      </rPr>
      <t>+</t>
    </r>
  </si>
  <si>
    <r>
      <t>Ist</t>
    </r>
    <r>
      <rPr>
        <b/>
        <vertAlign val="superscript"/>
        <sz val="11"/>
        <rFont val="Arial"/>
        <family val="2"/>
      </rPr>
      <t>+</t>
    </r>
  </si>
  <si>
    <r>
      <t>I</t>
    </r>
    <r>
      <rPr>
        <b/>
        <vertAlign val="superscript"/>
        <sz val="11"/>
        <rFont val="Arial"/>
        <family val="2"/>
      </rPr>
      <t>-</t>
    </r>
  </si>
  <si>
    <r>
      <t>Ist</t>
    </r>
    <r>
      <rPr>
        <b/>
        <vertAlign val="superscript"/>
        <sz val="11"/>
        <rFont val="Arial"/>
        <family val="2"/>
      </rPr>
      <t>-</t>
    </r>
  </si>
  <si>
    <r>
      <t>Ind</t>
    </r>
    <r>
      <rPr>
        <vertAlign val="subscript"/>
        <sz val="11"/>
        <rFont val="Arial"/>
        <family val="2"/>
      </rPr>
      <t>con</t>
    </r>
  </si>
  <si>
    <r>
      <t>CA</t>
    </r>
    <r>
      <rPr>
        <vertAlign val="subscript"/>
        <sz val="11"/>
        <rFont val="Arial"/>
        <family val="2"/>
      </rPr>
      <t>sin</t>
    </r>
  </si>
  <si>
    <r>
      <t>CA</t>
    </r>
    <r>
      <rPr>
        <vertAlign val="subscript"/>
        <sz val="11"/>
        <rFont val="Arial"/>
        <family val="2"/>
      </rPr>
      <t>con</t>
    </r>
  </si>
  <si>
    <r>
      <t xml:space="preserve">MO </t>
    </r>
    <r>
      <rPr>
        <vertAlign val="subscript"/>
        <sz val="11"/>
        <rFont val="Arial"/>
        <family val="2"/>
      </rPr>
      <t>con+CC</t>
    </r>
  </si>
  <si>
    <r>
      <t xml:space="preserve">PE </t>
    </r>
    <r>
      <rPr>
        <vertAlign val="subscript"/>
        <sz val="11"/>
        <rFont val="Arial"/>
        <family val="2"/>
      </rPr>
      <t>con+CC</t>
    </r>
  </si>
  <si>
    <r>
      <t xml:space="preserve">EF </t>
    </r>
    <r>
      <rPr>
        <vertAlign val="subscript"/>
        <sz val="11"/>
        <rFont val="Arial"/>
        <family val="2"/>
      </rPr>
      <t>con+CC</t>
    </r>
  </si>
  <si>
    <r>
      <t xml:space="preserve">PR </t>
    </r>
    <r>
      <rPr>
        <vertAlign val="subscript"/>
        <sz val="11"/>
        <rFont val="Arial"/>
        <family val="2"/>
      </rPr>
      <t>con+CC</t>
    </r>
  </si>
  <si>
    <r>
      <t xml:space="preserve">IN </t>
    </r>
    <r>
      <rPr>
        <vertAlign val="subscript"/>
        <sz val="11"/>
        <rFont val="Arial"/>
        <family val="2"/>
      </rPr>
      <t>con+CC</t>
    </r>
  </si>
  <si>
    <r>
      <t xml:space="preserve">EX </t>
    </r>
    <r>
      <rPr>
        <vertAlign val="subscript"/>
        <sz val="11"/>
        <rFont val="Arial"/>
        <family val="2"/>
      </rPr>
      <t>con+CC</t>
    </r>
  </si>
  <si>
    <t>atributos de los impactos NEGATIVOS  CON medidas correctoras (con+CC)</t>
  </si>
  <si>
    <t>Atributos: impactos NEGATIVOS con y medidas correctoras (con+CC)</t>
  </si>
  <si>
    <r>
      <t xml:space="preserve">Ind </t>
    </r>
    <r>
      <rPr>
        <vertAlign val="subscript"/>
        <sz val="11"/>
        <rFont val="Arial"/>
        <family val="2"/>
      </rPr>
      <t>con+CC</t>
    </r>
  </si>
  <si>
    <r>
      <t xml:space="preserve">CA </t>
    </r>
    <r>
      <rPr>
        <vertAlign val="subscript"/>
        <sz val="11"/>
        <rFont val="Arial"/>
        <family val="2"/>
      </rPr>
      <t>con+CC</t>
    </r>
  </si>
  <si>
    <r>
      <t xml:space="preserve">M </t>
    </r>
    <r>
      <rPr>
        <vertAlign val="subscript"/>
        <sz val="11"/>
        <rFont val="Arial"/>
        <family val="2"/>
      </rPr>
      <t>con+CC</t>
    </r>
  </si>
  <si>
    <r>
      <t xml:space="preserve">Fc </t>
    </r>
    <r>
      <rPr>
        <vertAlign val="subscript"/>
        <sz val="11"/>
        <rFont val="Arial"/>
        <family val="2"/>
      </rPr>
      <t>con+CC</t>
    </r>
  </si>
  <si>
    <r>
      <t xml:space="preserve">V </t>
    </r>
    <r>
      <rPr>
        <vertAlign val="subscript"/>
        <sz val="11"/>
        <rFont val="Arial"/>
        <family val="2"/>
      </rPr>
      <t>con+CC</t>
    </r>
  </si>
  <si>
    <r>
      <t>I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con+CC</t>
    </r>
  </si>
  <si>
    <r>
      <t>Ist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con+CC</t>
    </r>
  </si>
  <si>
    <r>
      <t>Ip</t>
    </r>
    <r>
      <rPr>
        <b/>
        <vertAlign val="superscript"/>
        <sz val="11"/>
        <rFont val="Arial"/>
        <family val="2"/>
      </rPr>
      <t>+</t>
    </r>
  </si>
  <si>
    <r>
      <t>Ip</t>
    </r>
    <r>
      <rPr>
        <b/>
        <vertAlign val="superscript"/>
        <sz val="11"/>
        <rFont val="Arial"/>
        <family val="2"/>
      </rPr>
      <t>-</t>
    </r>
  </si>
  <si>
    <r>
      <t>Ip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con+CC</t>
    </r>
  </si>
  <si>
    <t>Vp</t>
  </si>
  <si>
    <r>
      <t xml:space="preserve">Vp </t>
    </r>
    <r>
      <rPr>
        <b/>
        <vertAlign val="subscript"/>
        <sz val="11"/>
        <rFont val="Arial"/>
        <family val="2"/>
      </rPr>
      <t>con+CC</t>
    </r>
  </si>
  <si>
    <r>
      <t xml:space="preserve">Vp </t>
    </r>
    <r>
      <rPr>
        <b/>
        <vertAlign val="subscript"/>
        <sz val="11"/>
        <rFont val="Arial"/>
        <family val="2"/>
      </rPr>
      <t>CC</t>
    </r>
  </si>
  <si>
    <r>
      <t>I</t>
    </r>
    <r>
      <rPr>
        <b/>
        <vertAlign val="superscript"/>
        <sz val="11"/>
        <rFont val="Arial"/>
        <family val="2"/>
      </rPr>
      <t xml:space="preserve">-   </t>
    </r>
    <r>
      <rPr>
        <b/>
        <vertAlign val="subscript"/>
        <sz val="11"/>
        <rFont val="Arial"/>
        <family val="2"/>
      </rPr>
      <t>con+CC</t>
    </r>
  </si>
  <si>
    <t>Valoración cuantitativa CON y medidas correctoras (con+CC)</t>
  </si>
  <si>
    <t>ACCION</t>
  </si>
  <si>
    <t>IMPACTO</t>
  </si>
  <si>
    <t>ENJUICIAMIENTO</t>
  </si>
  <si>
    <t>MEDIDA CORRECTORA</t>
  </si>
  <si>
    <t>Juico</t>
  </si>
  <si>
    <t>Comentarios</t>
  </si>
  <si>
    <t>Comentarios acerca de la valoración</t>
  </si>
  <si>
    <t>ISBN:</t>
  </si>
  <si>
    <t>TITULO</t>
  </si>
  <si>
    <t>AUTORES</t>
  </si>
  <si>
    <t>DOLORES ENCINAS MALAGON</t>
  </si>
  <si>
    <t>ZURIÑE GOMEZ DE BALUGERA LOPEZ DE ALDA</t>
  </si>
  <si>
    <t>ESTUDIO DE IMPACTO AMBIENTAL: PROCEDIMIENTO Y HERRAMIENTAS</t>
  </si>
  <si>
    <t>ROBERTO PECHE GONZALEZ</t>
  </si>
  <si>
    <t>MARIA ARRITOKIETA ORTUZAR IRAGORRI</t>
  </si>
  <si>
    <t>978-84-612-5875-8</t>
  </si>
  <si>
    <t>Fórmula de la importancia:                     I = +-(3IN + 2EX + MO + PE + CR + EF + II + PR)</t>
  </si>
  <si>
    <t>Persistencia (PE). Fugaz=1;                    Temporal=2;                       Permanente=4</t>
  </si>
  <si>
    <t>CR</t>
  </si>
  <si>
    <t>II</t>
  </si>
  <si>
    <r>
      <t xml:space="preserve">CR </t>
    </r>
    <r>
      <rPr>
        <vertAlign val="subscript"/>
        <sz val="11"/>
        <rFont val="Arial"/>
        <family val="2"/>
      </rPr>
      <t>con+CC</t>
    </r>
  </si>
  <si>
    <r>
      <t xml:space="preserve">II </t>
    </r>
    <r>
      <rPr>
        <vertAlign val="subscript"/>
        <sz val="11"/>
        <rFont val="Arial"/>
        <family val="2"/>
      </rPr>
      <t>con+CC</t>
    </r>
  </si>
  <si>
    <r>
      <t xml:space="preserve">II  </t>
    </r>
    <r>
      <rPr>
        <vertAlign val="subscript"/>
        <sz val="11"/>
        <rFont val="Arial"/>
        <family val="2"/>
      </rPr>
      <t>con+CC</t>
    </r>
  </si>
  <si>
    <t>Capacidad de recuperación (CR). Reversible=2;                                        Ireversible-Recuperable=4;                             Irreversible-Mitigable=8;                    Irreversible-Irrecuperable=12</t>
  </si>
  <si>
    <t>Efecto (EF). Indirecto=1;                              Directo=4</t>
  </si>
  <si>
    <t>Interrelación de impactos (II)               Simple=2;                                 Acumulativo=4;                                                         Sinérgico=8</t>
  </si>
  <si>
    <t>Intensidad (IN).                Baja=1;                  Media=2;                               Alta=4;                                          Muy alta=8;                    Total=12</t>
  </si>
  <si>
    <t>Persistencia (PE) Fugaz=1;                     Temporal=2; Permanente=4</t>
  </si>
  <si>
    <t>Causa-efecto (EF). Indirecto=1                                 Directo=4</t>
  </si>
  <si>
    <t>Capacidad de recuperación (CR) Reversible=2;                                        Ireversible-Recuperable=4;                             Irreversible-Mitigable=8;                    Irreversible-Irrecuperable=12</t>
  </si>
  <si>
    <t>Periodicidad(PR). Irregular=1;                   Periodico=2;                         Continuo=4</t>
  </si>
  <si>
    <t>Fórmula de la importancia:                        I = +-(MO + PE + CR + EF+ II+ PR)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</si>
</sst>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4" formatCode="0.000"/>
  </numFmts>
  <fonts count="14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color indexed="12"/>
      <name val="Arial"/>
      <family val="2"/>
    </font>
    <font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name val="Arial"/>
      <family val="2"/>
    </font>
    <font>
      <b/>
      <vertAlign val="subscript"/>
      <sz val="11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73">
    <border>
      <left/>
      <right/>
      <top/>
      <bottom/>
      <diagonal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35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5" borderId="7" xfId="0" applyNumberFormat="1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/>
    </xf>
    <xf numFmtId="2" fontId="5" fillId="4" borderId="7" xfId="0" applyNumberFormat="1" applyFont="1" applyFill="1" applyBorder="1" applyAlignment="1" applyProtection="1">
      <alignment horizontal="center" vertical="center" wrapText="1"/>
      <protection/>
    </xf>
    <xf numFmtId="2" fontId="5" fillId="2" borderId="2" xfId="0" applyNumberFormat="1" applyFont="1" applyFill="1" applyBorder="1" applyAlignment="1" applyProtection="1">
      <alignment horizontal="center" vertical="center" wrapText="1"/>
      <protection/>
    </xf>
    <xf numFmtId="2" fontId="5" fillId="7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" fillId="8" borderId="8" xfId="0" applyFont="1" applyFill="1" applyBorder="1" applyAlignment="1" applyProtection="1">
      <alignment horizontal="center" vertical="center" wrapText="1"/>
      <protection/>
    </xf>
    <xf numFmtId="2" fontId="5" fillId="3" borderId="3" xfId="0" applyNumberFormat="1" applyFont="1" applyFill="1" applyBorder="1" applyAlignment="1" applyProtection="1">
      <alignment horizontal="center" vertical="center" wrapText="1"/>
      <protection/>
    </xf>
    <xf numFmtId="2" fontId="5" fillId="3" borderId="5" xfId="0" applyNumberFormat="1" applyFont="1" applyFill="1" applyBorder="1" applyAlignment="1" applyProtection="1">
      <alignment horizontal="center" vertical="center" wrapText="1"/>
      <protection/>
    </xf>
    <xf numFmtId="2" fontId="5" fillId="3" borderId="9" xfId="0" applyNumberFormat="1" applyFont="1" applyFill="1" applyBorder="1" applyAlignment="1" applyProtection="1">
      <alignment horizontal="center" vertical="center" wrapText="1"/>
      <protection/>
    </xf>
    <xf numFmtId="0" fontId="5" fillId="4" borderId="5" xfId="0" applyFont="1" applyFill="1" applyBorder="1" applyAlignment="1" applyProtection="1">
      <alignment horizontal="center" vertical="center" wrapText="1"/>
      <protection/>
    </xf>
    <xf numFmtId="2" fontId="5" fillId="4" borderId="6" xfId="0" applyNumberFormat="1" applyFont="1" applyFill="1" applyBorder="1" applyAlignment="1" applyProtection="1">
      <alignment horizontal="center" vertical="center" wrapText="1"/>
      <protection/>
    </xf>
    <xf numFmtId="0" fontId="5" fillId="7" borderId="15" xfId="0" applyFont="1" applyFill="1" applyBorder="1" applyAlignment="1" applyProtection="1">
      <alignment horizontal="center" vertical="center" wrapText="1"/>
      <protection/>
    </xf>
    <xf numFmtId="2" fontId="5" fillId="4" borderId="16" xfId="0" applyNumberFormat="1" applyFont="1" applyFill="1" applyBorder="1" applyAlignment="1" applyProtection="1">
      <alignment horizontal="center" vertical="center" wrapText="1"/>
      <protection/>
    </xf>
    <xf numFmtId="0" fontId="6" fillId="6" borderId="15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0" borderId="0" xfId="0" applyFont="1"/>
    <xf numFmtId="0" fontId="6" fillId="7" borderId="17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 applyProtection="1">
      <alignment horizontal="center" vertical="center" wrapText="1"/>
      <protection/>
    </xf>
    <xf numFmtId="0" fontId="6" fillId="9" borderId="17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 applyProtection="1">
      <alignment horizontal="center" vertical="center" wrapText="1"/>
      <protection/>
    </xf>
    <xf numFmtId="0" fontId="5" fillId="9" borderId="8" xfId="0" applyFont="1" applyFill="1" applyBorder="1" applyAlignment="1" applyProtection="1">
      <alignment horizontal="center" vertical="center" wrapText="1"/>
      <protection/>
    </xf>
    <xf numFmtId="0" fontId="6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10" fillId="9" borderId="21" xfId="21" applyFont="1" applyFill="1" applyBorder="1" applyAlignment="1" applyProtection="1">
      <alignment/>
      <protection/>
    </xf>
    <xf numFmtId="2" fontId="6" fillId="7" borderId="22" xfId="0" applyNumberFormat="1" applyFont="1" applyFill="1" applyBorder="1" applyAlignment="1">
      <alignment horizontal="center" vertical="center" wrapText="1"/>
    </xf>
    <xf numFmtId="2" fontId="6" fillId="7" borderId="23" xfId="0" applyNumberFormat="1" applyFont="1" applyFill="1" applyBorder="1" applyAlignment="1">
      <alignment horizontal="center" vertical="center" wrapText="1"/>
    </xf>
    <xf numFmtId="1" fontId="6" fillId="9" borderId="24" xfId="0" applyNumberFormat="1" applyFont="1" applyFill="1" applyBorder="1" applyAlignment="1">
      <alignment horizontal="center" vertical="center" wrapText="1"/>
    </xf>
    <xf numFmtId="1" fontId="6" fillId="9" borderId="22" xfId="0" applyNumberFormat="1" applyFont="1" applyFill="1" applyBorder="1" applyAlignment="1">
      <alignment horizontal="center" vertical="center" wrapText="1"/>
    </xf>
    <xf numFmtId="2" fontId="6" fillId="9" borderId="22" xfId="0" applyNumberFormat="1" applyFont="1" applyFill="1" applyBorder="1" applyAlignment="1">
      <alignment horizontal="center" vertical="center" wrapText="1"/>
    </xf>
    <xf numFmtId="2" fontId="6" fillId="9" borderId="23" xfId="0" applyNumberFormat="1" applyFont="1" applyFill="1" applyBorder="1" applyAlignment="1">
      <alignment horizontal="center" vertical="center" wrapText="1"/>
    </xf>
    <xf numFmtId="2" fontId="6" fillId="9" borderId="24" xfId="0" applyNumberFormat="1" applyFont="1" applyFill="1" applyBorder="1"/>
    <xf numFmtId="0" fontId="6" fillId="8" borderId="2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10" fillId="9" borderId="26" xfId="21" applyFont="1" applyFill="1" applyBorder="1" applyAlignment="1" applyProtection="1">
      <alignment/>
      <protection/>
    </xf>
    <xf numFmtId="0" fontId="6" fillId="7" borderId="27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1" fontId="6" fillId="9" borderId="27" xfId="0" applyNumberFormat="1" applyFont="1" applyFill="1" applyBorder="1" applyAlignment="1">
      <alignment horizontal="center" vertical="center" wrapText="1"/>
    </xf>
    <xf numFmtId="1" fontId="6" fillId="9" borderId="28" xfId="0" applyNumberFormat="1" applyFont="1" applyFill="1" applyBorder="1" applyAlignment="1">
      <alignment horizontal="center" vertical="center" wrapText="1"/>
    </xf>
    <xf numFmtId="2" fontId="6" fillId="9" borderId="27" xfId="0" applyNumberFormat="1" applyFont="1" applyFill="1" applyBorder="1"/>
    <xf numFmtId="0" fontId="6" fillId="6" borderId="29" xfId="0" applyFont="1" applyFill="1" applyBorder="1" applyAlignment="1">
      <alignment horizontal="center" vertical="center" wrapText="1"/>
    </xf>
    <xf numFmtId="0" fontId="10" fillId="9" borderId="30" xfId="21" applyFont="1" applyFill="1" applyBorder="1" applyAlignment="1" applyProtection="1">
      <alignment/>
      <protection/>
    </xf>
    <xf numFmtId="0" fontId="6" fillId="7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1" fontId="6" fillId="9" borderId="31" xfId="0" applyNumberFormat="1" applyFont="1" applyFill="1" applyBorder="1" applyAlignment="1">
      <alignment horizontal="center" vertical="center" wrapText="1"/>
    </xf>
    <xf numFmtId="1" fontId="6" fillId="9" borderId="32" xfId="0" applyNumberFormat="1" applyFont="1" applyFill="1" applyBorder="1" applyAlignment="1">
      <alignment horizontal="center" vertical="center" wrapText="1"/>
    </xf>
    <xf numFmtId="2" fontId="6" fillId="9" borderId="17" xfId="0" applyNumberFormat="1" applyFont="1" applyFill="1" applyBorder="1"/>
    <xf numFmtId="1" fontId="6" fillId="9" borderId="15" xfId="0" applyNumberFormat="1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6" fillId="7" borderId="17" xfId="0" applyFont="1" applyFill="1" applyBorder="1" applyAlignment="1" applyProtection="1">
      <alignment horizontal="center" vertical="center" wrapText="1"/>
      <protection/>
    </xf>
    <xf numFmtId="0" fontId="6" fillId="7" borderId="15" xfId="0" applyFont="1" applyFill="1" applyBorder="1" applyAlignment="1" applyProtection="1">
      <alignment horizontal="center" vertical="center" wrapText="1"/>
      <protection/>
    </xf>
    <xf numFmtId="0" fontId="6" fillId="9" borderId="18" xfId="0" applyFont="1" applyFill="1" applyBorder="1" applyAlignment="1" applyProtection="1">
      <alignment horizontal="center" vertical="center" wrapText="1"/>
      <protection/>
    </xf>
    <xf numFmtId="0" fontId="6" fillId="9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10" fillId="9" borderId="33" xfId="21" applyFont="1" applyFill="1" applyBorder="1" applyAlignment="1" applyProtection="1">
      <alignment vertical="center" wrapText="1"/>
      <protection/>
    </xf>
    <xf numFmtId="2" fontId="6" fillId="7" borderId="34" xfId="0" applyNumberFormat="1" applyFont="1" applyFill="1" applyBorder="1" applyAlignment="1" applyProtection="1">
      <alignment horizontal="center" vertical="center" wrapText="1"/>
      <protection/>
    </xf>
    <xf numFmtId="2" fontId="6" fillId="7" borderId="35" xfId="0" applyNumberFormat="1" applyFont="1" applyFill="1" applyBorder="1" applyAlignment="1" applyProtection="1">
      <alignment horizontal="center" vertical="center" wrapText="1"/>
      <protection/>
    </xf>
    <xf numFmtId="2" fontId="6" fillId="7" borderId="36" xfId="0" applyNumberFormat="1" applyFont="1" applyFill="1" applyBorder="1" applyAlignment="1" applyProtection="1">
      <alignment horizontal="center" vertical="center" wrapText="1"/>
      <protection/>
    </xf>
    <xf numFmtId="1" fontId="6" fillId="9" borderId="37" xfId="0" applyNumberFormat="1" applyFont="1" applyFill="1" applyBorder="1" applyAlignment="1" applyProtection="1">
      <alignment horizontal="center" vertical="center" wrapText="1"/>
      <protection/>
    </xf>
    <xf numFmtId="2" fontId="6" fillId="9" borderId="22" xfId="0" applyNumberFormat="1" applyFont="1" applyFill="1" applyBorder="1" applyAlignment="1" applyProtection="1">
      <alignment horizontal="center" vertical="center" wrapText="1"/>
      <protection/>
    </xf>
    <xf numFmtId="2" fontId="6" fillId="9" borderId="23" xfId="0" applyNumberFormat="1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vertical="center" wrapText="1"/>
      <protection/>
    </xf>
    <xf numFmtId="1" fontId="6" fillId="9" borderId="22" xfId="0" applyNumberFormat="1" applyFont="1" applyFill="1" applyBorder="1" applyAlignment="1" applyProtection="1">
      <alignment horizontal="center" vertical="center" wrapText="1"/>
      <protection/>
    </xf>
    <xf numFmtId="2" fontId="6" fillId="9" borderId="28" xfId="0" applyNumberFormat="1" applyFont="1" applyFill="1" applyBorder="1" applyAlignment="1" applyProtection="1">
      <alignment horizontal="center" vertical="center" wrapText="1"/>
      <protection/>
    </xf>
    <xf numFmtId="0" fontId="6" fillId="8" borderId="2" xfId="0" applyFont="1" applyFill="1" applyBorder="1" applyAlignment="1" applyProtection="1">
      <alignment horizontal="center" vertical="center" wrapText="1"/>
      <protection/>
    </xf>
    <xf numFmtId="0" fontId="6" fillId="6" borderId="25" xfId="0" applyFont="1" applyFill="1" applyBorder="1" applyAlignment="1" applyProtection="1">
      <alignment horizontal="center" vertical="center" wrapText="1"/>
      <protection/>
    </xf>
    <xf numFmtId="0" fontId="10" fillId="9" borderId="38" xfId="21" applyFont="1" applyFill="1" applyBorder="1" applyAlignment="1" applyProtection="1">
      <alignment vertical="center" wrapText="1"/>
      <protection/>
    </xf>
    <xf numFmtId="0" fontId="6" fillId="10" borderId="39" xfId="0" applyFont="1" applyFill="1" applyBorder="1" applyAlignment="1" applyProtection="1">
      <alignment horizontal="center" vertical="center" wrapText="1"/>
      <protection/>
    </xf>
    <xf numFmtId="0" fontId="6" fillId="7" borderId="24" xfId="0" applyFont="1" applyFill="1" applyBorder="1" applyAlignment="1" applyProtection="1">
      <alignment horizontal="center" vertical="center" wrapText="1"/>
      <protection/>
    </xf>
    <xf numFmtId="0" fontId="6" fillId="7" borderId="22" xfId="0" applyFont="1" applyFill="1" applyBorder="1" applyAlignment="1" applyProtection="1">
      <alignment horizontal="center" vertical="center" wrapText="1"/>
      <protection/>
    </xf>
    <xf numFmtId="2" fontId="6" fillId="7" borderId="28" xfId="0" applyNumberFormat="1" applyFont="1" applyFill="1" applyBorder="1" applyAlignment="1" applyProtection="1">
      <alignment horizontal="center" vertical="center" wrapText="1"/>
      <protection/>
    </xf>
    <xf numFmtId="2" fontId="6" fillId="7" borderId="2" xfId="0" applyNumberFormat="1" applyFont="1" applyFill="1" applyBorder="1" applyAlignment="1" applyProtection="1">
      <alignment horizontal="center" vertical="center" wrapText="1"/>
      <protection/>
    </xf>
    <xf numFmtId="1" fontId="6" fillId="9" borderId="40" xfId="0" applyNumberFormat="1" applyFont="1" applyFill="1" applyBorder="1" applyAlignment="1" applyProtection="1">
      <alignment horizontal="center" vertical="center" wrapText="1"/>
      <protection/>
    </xf>
    <xf numFmtId="1" fontId="6" fillId="9" borderId="28" xfId="0" applyNumberFormat="1" applyFont="1" applyFill="1" applyBorder="1" applyAlignment="1" applyProtection="1">
      <alignment horizontal="center" vertical="center" wrapText="1"/>
      <protection/>
    </xf>
    <xf numFmtId="0" fontId="6" fillId="6" borderId="27" xfId="0" applyFont="1" applyFill="1" applyBorder="1" applyAlignment="1" applyProtection="1">
      <alignment vertical="center" wrapText="1"/>
      <protection/>
    </xf>
    <xf numFmtId="0" fontId="6" fillId="7" borderId="27" xfId="0" applyFont="1" applyFill="1" applyBorder="1" applyAlignment="1" applyProtection="1">
      <alignment horizontal="center" vertical="center" wrapText="1"/>
      <protection/>
    </xf>
    <xf numFmtId="0" fontId="6" fillId="7" borderId="28" xfId="0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Border="1" applyAlignment="1">
      <alignment horizontal="center" vertical="center" wrapText="1"/>
    </xf>
    <xf numFmtId="0" fontId="6" fillId="6" borderId="29" xfId="0" applyFont="1" applyFill="1" applyBorder="1" applyAlignment="1" applyProtection="1">
      <alignment horizontal="center" vertical="center" wrapText="1"/>
      <protection/>
    </xf>
    <xf numFmtId="0" fontId="10" fillId="9" borderId="41" xfId="21" applyFont="1" applyFill="1" applyBorder="1" applyAlignment="1" applyProtection="1">
      <alignment vertical="center" wrapText="1"/>
      <protection/>
    </xf>
    <xf numFmtId="0" fontId="6" fillId="10" borderId="42" xfId="0" applyFont="1" applyFill="1" applyBorder="1" applyAlignment="1" applyProtection="1">
      <alignment horizontal="center" vertical="center" wrapText="1"/>
      <protection/>
    </xf>
    <xf numFmtId="2" fontId="6" fillId="7" borderId="15" xfId="0" applyNumberFormat="1" applyFont="1" applyFill="1" applyBorder="1" applyAlignment="1" applyProtection="1">
      <alignment horizontal="center" vertical="center" wrapText="1"/>
      <protection/>
    </xf>
    <xf numFmtId="2" fontId="6" fillId="7" borderId="8" xfId="0" applyNumberFormat="1" applyFont="1" applyFill="1" applyBorder="1" applyAlignment="1" applyProtection="1">
      <alignment horizontal="center" vertical="center" wrapText="1"/>
      <protection/>
    </xf>
    <xf numFmtId="1" fontId="6" fillId="9" borderId="43" xfId="0" applyNumberFormat="1" applyFont="1" applyFill="1" applyBorder="1" applyAlignment="1" applyProtection="1">
      <alignment horizontal="center" vertical="center" wrapText="1"/>
      <protection/>
    </xf>
    <xf numFmtId="1" fontId="6" fillId="9" borderId="32" xfId="0" applyNumberFormat="1" applyFont="1" applyFill="1" applyBorder="1" applyAlignment="1" applyProtection="1">
      <alignment horizontal="center" vertical="center" wrapText="1"/>
      <protection/>
    </xf>
    <xf numFmtId="0" fontId="6" fillId="6" borderId="31" xfId="0" applyFont="1" applyFill="1" applyBorder="1" applyAlignment="1" applyProtection="1">
      <alignment vertical="center" wrapText="1"/>
      <protection/>
    </xf>
    <xf numFmtId="2" fontId="6" fillId="9" borderId="44" xfId="0" applyNumberFormat="1" applyFont="1" applyFill="1" applyBorder="1" applyAlignment="1" applyProtection="1">
      <alignment horizontal="center" vertical="center" wrapText="1"/>
      <protection/>
    </xf>
    <xf numFmtId="2" fontId="6" fillId="9" borderId="45" xfId="0" applyNumberFormat="1" applyFont="1" applyFill="1" applyBorder="1" applyAlignment="1" applyProtection="1">
      <alignment horizontal="center" vertical="center" wrapText="1"/>
      <protection/>
    </xf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10" borderId="46" xfId="0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2" fontId="5" fillId="3" borderId="49" xfId="0" applyNumberFormat="1" applyFont="1" applyFill="1" applyBorder="1" applyAlignment="1" applyProtection="1">
      <alignment horizontal="center" vertical="center" wrapText="1"/>
      <protection/>
    </xf>
    <xf numFmtId="2" fontId="6" fillId="7" borderId="32" xfId="0" applyNumberFormat="1" applyFont="1" applyFill="1" applyBorder="1" applyAlignment="1" applyProtection="1">
      <alignment horizontal="center" vertical="center" wrapText="1"/>
      <protection/>
    </xf>
    <xf numFmtId="2" fontId="5" fillId="3" borderId="50" xfId="0" applyNumberFormat="1" applyFont="1" applyFill="1" applyBorder="1" applyAlignment="1" applyProtection="1">
      <alignment horizontal="center" vertical="center" wrapText="1"/>
      <protection/>
    </xf>
    <xf numFmtId="2" fontId="5" fillId="4" borderId="5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11" borderId="15" xfId="0" applyFont="1" applyFill="1" applyBorder="1" applyAlignment="1">
      <alignment horizontal="center" vertical="center" wrapText="1"/>
    </xf>
    <xf numFmtId="0" fontId="5" fillId="11" borderId="51" xfId="0" applyFont="1" applyFill="1" applyBorder="1" applyAlignment="1">
      <alignment horizontal="center" vertical="center" wrapText="1"/>
    </xf>
    <xf numFmtId="0" fontId="6" fillId="7" borderId="52" xfId="0" applyFont="1" applyFill="1" applyBorder="1" applyAlignment="1" applyProtection="1">
      <alignment horizontal="center" vertical="center" wrapText="1"/>
      <protection/>
    </xf>
    <xf numFmtId="0" fontId="6" fillId="7" borderId="45" xfId="0" applyFont="1" applyFill="1" applyBorder="1" applyAlignment="1" applyProtection="1">
      <alignment horizontal="center" vertical="center" wrapText="1"/>
      <protection/>
    </xf>
    <xf numFmtId="2" fontId="6" fillId="7" borderId="40" xfId="0" applyNumberFormat="1" applyFont="1" applyFill="1" applyBorder="1" applyAlignment="1" applyProtection="1">
      <alignment horizontal="center" vertical="center" wrapText="1"/>
      <protection/>
    </xf>
    <xf numFmtId="0" fontId="6" fillId="7" borderId="37" xfId="0" applyFont="1" applyFill="1" applyBorder="1" applyAlignment="1" applyProtection="1">
      <alignment horizontal="center" vertical="center" wrapText="1"/>
      <protection/>
    </xf>
    <xf numFmtId="0" fontId="6" fillId="7" borderId="40" xfId="0" applyFont="1" applyFill="1" applyBorder="1" applyAlignment="1" applyProtection="1">
      <alignment horizontal="center" vertical="center" wrapText="1"/>
      <protection/>
    </xf>
    <xf numFmtId="0" fontId="6" fillId="10" borderId="53" xfId="0" applyFont="1" applyFill="1" applyBorder="1" applyAlignment="1" applyProtection="1">
      <alignment horizontal="center" vertical="center" wrapText="1"/>
      <protection/>
    </xf>
    <xf numFmtId="0" fontId="6" fillId="10" borderId="26" xfId="0" applyFont="1" applyFill="1" applyBorder="1" applyAlignment="1" applyProtection="1">
      <alignment horizontal="center" vertical="center" wrapText="1"/>
      <protection/>
    </xf>
    <xf numFmtId="0" fontId="6" fillId="10" borderId="54" xfId="0" applyFont="1" applyFill="1" applyBorder="1" applyAlignment="1">
      <alignment horizontal="center" vertical="center" wrapText="1"/>
    </xf>
    <xf numFmtId="0" fontId="6" fillId="10" borderId="39" xfId="0" applyFont="1" applyFill="1" applyBorder="1" applyAlignment="1">
      <alignment horizontal="center" vertical="center" wrapText="1"/>
    </xf>
    <xf numFmtId="2" fontId="6" fillId="7" borderId="37" xfId="0" applyNumberFormat="1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10" borderId="55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 applyProtection="1">
      <alignment horizontal="center" vertical="center" wrapText="1"/>
      <protection/>
    </xf>
    <xf numFmtId="0" fontId="5" fillId="7" borderId="56" xfId="0" applyFont="1" applyFill="1" applyBorder="1" applyAlignment="1" applyProtection="1">
      <alignment horizontal="center" vertical="center" wrapText="1"/>
      <protection/>
    </xf>
    <xf numFmtId="2" fontId="6" fillId="7" borderId="57" xfId="0" applyNumberFormat="1" applyFont="1" applyFill="1" applyBorder="1" applyAlignment="1">
      <alignment horizontal="center" vertical="center" wrapText="1"/>
    </xf>
    <xf numFmtId="2" fontId="6" fillId="7" borderId="45" xfId="0" applyNumberFormat="1" applyFont="1" applyFill="1" applyBorder="1" applyAlignment="1">
      <alignment horizontal="center" vertical="center" wrapText="1"/>
    </xf>
    <xf numFmtId="2" fontId="6" fillId="7" borderId="7" xfId="0" applyNumberFormat="1" applyFont="1" applyFill="1" applyBorder="1" applyAlignment="1">
      <alignment horizontal="center" vertical="center" wrapText="1"/>
    </xf>
    <xf numFmtId="2" fontId="6" fillId="7" borderId="58" xfId="0" applyNumberFormat="1" applyFont="1" applyFill="1" applyBorder="1" applyAlignment="1">
      <alignment horizontal="center" vertical="center" wrapText="1"/>
    </xf>
    <xf numFmtId="2" fontId="6" fillId="7" borderId="59" xfId="0" applyNumberFormat="1" applyFont="1" applyFill="1" applyBorder="1" applyAlignment="1">
      <alignment horizontal="center" vertical="center" wrapText="1"/>
    </xf>
    <xf numFmtId="0" fontId="6" fillId="10" borderId="52" xfId="0" applyFont="1" applyFill="1" applyBorder="1" applyAlignment="1" applyProtection="1">
      <alignment horizontal="center" vertical="center" textRotation="90" wrapText="1"/>
      <protection/>
    </xf>
    <xf numFmtId="0" fontId="6" fillId="10" borderId="27" xfId="0" applyFont="1" applyFill="1" applyBorder="1" applyAlignment="1" applyProtection="1">
      <alignment horizontal="center" vertical="center" textRotation="90" wrapText="1"/>
      <protection/>
    </xf>
    <xf numFmtId="0" fontId="6" fillId="10" borderId="17" xfId="0" applyFont="1" applyFill="1" applyBorder="1" applyAlignment="1" applyProtection="1">
      <alignment horizontal="center" vertical="center" textRotation="90" wrapText="1"/>
      <protection/>
    </xf>
    <xf numFmtId="0" fontId="6" fillId="9" borderId="46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wrapText="1"/>
      <protection/>
    </xf>
    <xf numFmtId="0" fontId="6" fillId="8" borderId="7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Border="1" applyAlignment="1" applyProtection="1">
      <alignment wrapText="1"/>
      <protection/>
    </xf>
    <xf numFmtId="174" fontId="11" fillId="3" borderId="46" xfId="21" applyNumberFormat="1" applyFont="1" applyFill="1" applyBorder="1" applyAlignment="1" applyProtection="1">
      <alignment horizontal="center" vertical="center" wrapText="1"/>
      <protection/>
    </xf>
    <xf numFmtId="174" fontId="11" fillId="3" borderId="12" xfId="21" applyNumberFormat="1" applyFont="1" applyFill="1" applyBorder="1" applyAlignment="1" applyProtection="1">
      <alignment horizontal="center" vertical="center" wrapText="1"/>
      <protection/>
    </xf>
    <xf numFmtId="174" fontId="11" fillId="3" borderId="47" xfId="21" applyNumberFormat="1" applyFont="1" applyFill="1" applyBorder="1" applyAlignment="1" applyProtection="1">
      <alignment horizontal="center" vertical="center" wrapText="1"/>
      <protection/>
    </xf>
    <xf numFmtId="0" fontId="6" fillId="9" borderId="60" xfId="0" applyFont="1" applyFill="1" applyBorder="1" applyAlignment="1" applyProtection="1">
      <alignment horizontal="center" vertical="center" wrapText="1"/>
      <protection/>
    </xf>
    <xf numFmtId="0" fontId="6" fillId="9" borderId="61" xfId="0" applyFont="1" applyFill="1" applyBorder="1" applyAlignment="1" applyProtection="1">
      <alignment horizontal="center" vertical="center" wrapText="1"/>
      <protection/>
    </xf>
    <xf numFmtId="0" fontId="6" fillId="9" borderId="57" xfId="0" applyFont="1" applyFill="1" applyBorder="1" applyAlignment="1" applyProtection="1">
      <alignment horizontal="center" vertical="center" wrapText="1"/>
      <protection/>
    </xf>
    <xf numFmtId="0" fontId="6" fillId="9" borderId="45" xfId="0" applyFont="1" applyFill="1" applyBorder="1" applyAlignment="1" applyProtection="1">
      <alignment horizontal="center" vertical="center" wrapText="1"/>
      <protection/>
    </xf>
    <xf numFmtId="0" fontId="6" fillId="9" borderId="7" xfId="0" applyFont="1" applyFill="1" applyBorder="1" applyAlignment="1" applyProtection="1">
      <alignment horizontal="center" vertical="center" wrapText="1"/>
      <protection/>
    </xf>
    <xf numFmtId="0" fontId="6" fillId="3" borderId="36" xfId="0" applyFont="1" applyFill="1" applyBorder="1" applyAlignment="1" applyProtection="1">
      <alignment horizontal="center" vertical="center" wrapText="1"/>
      <protection/>
    </xf>
    <xf numFmtId="0" fontId="6" fillId="3" borderId="59" xfId="0" applyFont="1" applyFill="1" applyBorder="1" applyAlignment="1" applyProtection="1">
      <alignment horizontal="center" vertical="center" wrapText="1"/>
      <protection/>
    </xf>
    <xf numFmtId="2" fontId="6" fillId="2" borderId="21" xfId="0" applyNumberFormat="1" applyFont="1" applyFill="1" applyBorder="1" applyAlignment="1" applyProtection="1">
      <alignment horizontal="center" vertical="center" wrapText="1"/>
      <protection/>
    </xf>
    <xf numFmtId="2" fontId="6" fillId="2" borderId="26" xfId="0" applyNumberFormat="1" applyFont="1" applyFill="1" applyBorder="1" applyAlignment="1" applyProtection="1">
      <alignment horizontal="center" vertical="center" wrapText="1"/>
      <protection/>
    </xf>
    <xf numFmtId="2" fontId="6" fillId="2" borderId="30" xfId="0" applyNumberFormat="1" applyFont="1" applyFill="1" applyBorder="1" applyAlignment="1" applyProtection="1">
      <alignment horizontal="center" vertical="center" wrapText="1"/>
      <protection/>
    </xf>
    <xf numFmtId="0" fontId="5" fillId="2" borderId="53" xfId="0" applyFont="1" applyFill="1" applyBorder="1" applyAlignment="1" applyProtection="1">
      <alignment horizontal="center" vertical="center" wrapText="1"/>
      <protection/>
    </xf>
    <xf numFmtId="0" fontId="5" fillId="2" borderId="62" xfId="0" applyFont="1" applyFill="1" applyBorder="1" applyAlignment="1" applyProtection="1">
      <alignment horizontal="center" vertical="center" wrapText="1"/>
      <protection/>
    </xf>
    <xf numFmtId="0" fontId="5" fillId="3" borderId="16" xfId="0" applyFont="1" applyFill="1" applyBorder="1" applyAlignment="1" applyProtection="1">
      <alignment horizontal="center" vertical="center" wrapText="1"/>
      <protection/>
    </xf>
    <xf numFmtId="0" fontId="5" fillId="3" borderId="63" xfId="0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3" fillId="6" borderId="52" xfId="0" applyFont="1" applyFill="1" applyBorder="1" applyAlignment="1" applyProtection="1">
      <alignment horizontal="center" vertical="center" wrapText="1"/>
      <protection/>
    </xf>
    <xf numFmtId="0" fontId="3" fillId="6" borderId="45" xfId="0" applyFont="1" applyFill="1" applyBorder="1" applyAlignment="1" applyProtection="1">
      <alignment horizontal="center" vertical="center" wrapText="1"/>
      <protection/>
    </xf>
    <xf numFmtId="0" fontId="3" fillId="6" borderId="7" xfId="0" applyFont="1" applyFill="1" applyBorder="1" applyAlignment="1" applyProtection="1">
      <alignment horizontal="center" vertical="center" wrapText="1"/>
      <protection/>
    </xf>
    <xf numFmtId="0" fontId="3" fillId="6" borderId="27" xfId="0" applyFont="1" applyFill="1" applyBorder="1" applyAlignment="1" applyProtection="1">
      <alignment horizontal="center" vertical="center" wrapText="1"/>
      <protection/>
    </xf>
    <xf numFmtId="0" fontId="3" fillId="6" borderId="28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0" fontId="6" fillId="10" borderId="52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wrapText="1"/>
      <protection/>
    </xf>
    <xf numFmtId="0" fontId="5" fillId="3" borderId="9" xfId="0" applyFont="1" applyFill="1" applyBorder="1" applyAlignment="1" applyProtection="1">
      <alignment horizontal="center" vertical="center" wrapText="1"/>
      <protection/>
    </xf>
    <xf numFmtId="0" fontId="5" fillId="3" borderId="64" xfId="0" applyFont="1" applyFill="1" applyBorder="1" applyAlignment="1" applyProtection="1">
      <alignment horizontal="center" vertical="center" wrapText="1"/>
      <protection/>
    </xf>
    <xf numFmtId="0" fontId="6" fillId="7" borderId="52" xfId="0" applyFont="1" applyFill="1" applyBorder="1" applyAlignment="1" applyProtection="1">
      <alignment horizontal="center" vertical="center" wrapText="1"/>
      <protection/>
    </xf>
    <xf numFmtId="0" fontId="6" fillId="7" borderId="45" xfId="0" applyFont="1" applyFill="1" applyBorder="1" applyAlignment="1" applyProtection="1">
      <alignment horizontal="center" vertical="center" wrapText="1"/>
      <protection/>
    </xf>
    <xf numFmtId="0" fontId="5" fillId="4" borderId="52" xfId="0" applyFont="1" applyFill="1" applyBorder="1" applyAlignment="1" applyProtection="1">
      <alignment horizontal="center" vertical="center" wrapText="1"/>
      <protection/>
    </xf>
    <xf numFmtId="0" fontId="5" fillId="4" borderId="45" xfId="0" applyFont="1" applyFill="1" applyBorder="1" applyAlignment="1" applyProtection="1">
      <alignment horizontal="center" vertical="center" wrapText="1"/>
      <protection/>
    </xf>
    <xf numFmtId="0" fontId="6" fillId="12" borderId="27" xfId="0" applyFont="1" applyFill="1" applyBorder="1" applyAlignment="1" applyProtection="1">
      <alignment horizontal="center" vertical="center" wrapText="1"/>
      <protection/>
    </xf>
    <xf numFmtId="0" fontId="6" fillId="12" borderId="28" xfId="0" applyFont="1" applyFill="1" applyBorder="1" applyAlignment="1" applyProtection="1">
      <alignment horizontal="center" vertical="center" wrapText="1"/>
      <protection/>
    </xf>
    <xf numFmtId="0" fontId="6" fillId="6" borderId="52" xfId="0" applyFont="1" applyFill="1" applyBorder="1" applyAlignment="1" applyProtection="1">
      <alignment horizontal="center" vertical="center" wrapText="1"/>
      <protection/>
    </xf>
    <xf numFmtId="0" fontId="6" fillId="6" borderId="17" xfId="0" applyFont="1" applyFill="1" applyBorder="1" applyAlignment="1" applyProtection="1">
      <alignment horizontal="center" vertical="center" wrapText="1"/>
      <protection/>
    </xf>
    <xf numFmtId="0" fontId="6" fillId="7" borderId="7" xfId="0" applyFont="1" applyFill="1" applyBorder="1" applyAlignment="1" applyProtection="1">
      <alignment horizontal="center" vertical="center" wrapText="1"/>
      <protection/>
    </xf>
    <xf numFmtId="0" fontId="5" fillId="11" borderId="15" xfId="0" applyFont="1" applyFill="1" applyBorder="1" applyAlignment="1" applyProtection="1">
      <alignment horizontal="center" vertical="center" wrapText="1"/>
      <protection/>
    </xf>
    <xf numFmtId="0" fontId="5" fillId="11" borderId="8" xfId="0" applyFont="1" applyFill="1" applyBorder="1" applyAlignment="1" applyProtection="1">
      <alignment horizontal="center" vertical="center" wrapText="1"/>
      <protection/>
    </xf>
    <xf numFmtId="0" fontId="0" fillId="13" borderId="27" xfId="0" applyFont="1" applyFill="1" applyBorder="1" applyAlignment="1" applyProtection="1">
      <alignment horizontal="center" vertical="center" wrapText="1"/>
      <protection/>
    </xf>
    <xf numFmtId="0" fontId="0" fillId="13" borderId="28" xfId="0" applyFont="1" applyFill="1" applyBorder="1" applyAlignment="1" applyProtection="1">
      <alignment horizontal="center" vertical="center" wrapText="1"/>
      <protection/>
    </xf>
    <xf numFmtId="0" fontId="0" fillId="13" borderId="2" xfId="0" applyFont="1" applyFill="1" applyBorder="1" applyAlignment="1" applyProtection="1">
      <alignment horizontal="center" vertical="center" wrapText="1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7" borderId="17" xfId="0" applyFont="1" applyFill="1" applyBorder="1" applyAlignment="1" applyProtection="1">
      <alignment horizontal="center" vertical="center" wrapText="1"/>
      <protection/>
    </xf>
    <xf numFmtId="0" fontId="5" fillId="7" borderId="15" xfId="0" applyFont="1" applyFill="1" applyBorder="1" applyAlignment="1" applyProtection="1">
      <alignment horizontal="center" vertical="center" wrapText="1"/>
      <protection/>
    </xf>
    <xf numFmtId="0" fontId="5" fillId="11" borderId="17" xfId="0" applyFont="1" applyFill="1" applyBorder="1" applyAlignment="1" applyProtection="1">
      <alignment horizontal="center" vertical="center" wrapText="1"/>
      <protection/>
    </xf>
    <xf numFmtId="0" fontId="0" fillId="9" borderId="28" xfId="0" applyFont="1" applyFill="1" applyBorder="1" applyAlignment="1" applyProtection="1">
      <alignment horizontal="center" vertical="center" wrapText="1"/>
      <protection/>
    </xf>
    <xf numFmtId="0" fontId="0" fillId="2" borderId="28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0" fillId="14" borderId="28" xfId="0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6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6" fillId="10" borderId="6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wrapText="1"/>
      <protection/>
    </xf>
    <xf numFmtId="0" fontId="6" fillId="6" borderId="65" xfId="0" applyFont="1" applyFill="1" applyBorder="1" applyAlignment="1" applyProtection="1">
      <alignment horizontal="center" vertical="center" wrapText="1"/>
      <protection/>
    </xf>
    <xf numFmtId="0" fontId="0" fillId="15" borderId="28" xfId="0" applyFont="1" applyFill="1" applyBorder="1" applyAlignment="1" applyProtection="1">
      <alignment horizontal="center" vertical="center" wrapText="1"/>
      <protection/>
    </xf>
    <xf numFmtId="0" fontId="0" fillId="7" borderId="28" xfId="0" applyFont="1" applyFill="1" applyBorder="1" applyAlignment="1" applyProtection="1">
      <alignment horizontal="center" vertical="center" wrapText="1"/>
      <protection/>
    </xf>
    <xf numFmtId="0" fontId="0" fillId="16" borderId="28" xfId="0" applyFont="1" applyFill="1" applyBorder="1" applyAlignment="1" applyProtection="1">
      <alignment horizontal="center" vertical="center" wrapText="1"/>
      <protection/>
    </xf>
    <xf numFmtId="0" fontId="0" fillId="10" borderId="28" xfId="0" applyFont="1" applyFill="1" applyBorder="1" applyAlignment="1" applyProtection="1">
      <alignment horizontal="center" vertical="center" wrapText="1"/>
      <protection/>
    </xf>
    <xf numFmtId="2" fontId="7" fillId="0" borderId="9" xfId="21" applyNumberFormat="1" applyFont="1" applyFill="1" applyBorder="1" applyAlignment="1" applyProtection="1">
      <alignment horizontal="center" vertical="center" wrapText="1"/>
      <protection/>
    </xf>
    <xf numFmtId="2" fontId="7" fillId="0" borderId="63" xfId="21" applyNumberFormat="1" applyFont="1" applyFill="1" applyBorder="1" applyAlignment="1" applyProtection="1">
      <alignment horizontal="center" vertical="center" wrapText="1"/>
      <protection/>
    </xf>
    <xf numFmtId="2" fontId="7" fillId="0" borderId="64" xfId="21" applyNumberFormat="1" applyFont="1" applyFill="1" applyBorder="1" applyAlignment="1" applyProtection="1">
      <alignment horizontal="center" vertical="center" wrapText="1"/>
      <protection/>
    </xf>
    <xf numFmtId="0" fontId="6" fillId="5" borderId="66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2" fontId="5" fillId="0" borderId="16" xfId="0" applyNumberFormat="1" applyFont="1" applyBorder="1"/>
    <xf numFmtId="2" fontId="5" fillId="0" borderId="64" xfId="0" applyNumberFormat="1" applyFont="1" applyBorder="1"/>
    <xf numFmtId="0" fontId="0" fillId="10" borderId="28" xfId="0" applyFont="1" applyFill="1" applyBorder="1" applyAlignment="1">
      <alignment horizontal="center" vertical="center" wrapText="1"/>
    </xf>
    <xf numFmtId="0" fontId="0" fillId="8" borderId="28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wrapText="1"/>
    </xf>
    <xf numFmtId="2" fontId="5" fillId="0" borderId="63" xfId="0" applyNumberFormat="1" applyFont="1" applyFill="1" applyBorder="1" applyAlignment="1">
      <alignment wrapText="1"/>
    </xf>
    <xf numFmtId="2" fontId="5" fillId="0" borderId="64" xfId="0" applyNumberFormat="1" applyFont="1" applyFill="1" applyBorder="1" applyAlignment="1">
      <alignment wrapText="1"/>
    </xf>
    <xf numFmtId="0" fontId="6" fillId="9" borderId="52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2" fontId="6" fillId="6" borderId="22" xfId="0" applyNumberFormat="1" applyFont="1" applyFill="1" applyBorder="1" applyAlignment="1">
      <alignment horizontal="center" vertical="center" wrapText="1"/>
    </xf>
    <xf numFmtId="2" fontId="6" fillId="6" borderId="28" xfId="0" applyNumberFormat="1" applyFont="1" applyFill="1" applyBorder="1" applyAlignment="1">
      <alignment horizontal="center" vertical="center" wrapText="1"/>
    </xf>
    <xf numFmtId="2" fontId="6" fillId="6" borderId="32" xfId="0" applyNumberFormat="1" applyFont="1" applyFill="1" applyBorder="1" applyAlignment="1">
      <alignment horizontal="center" vertical="center" wrapText="1"/>
    </xf>
    <xf numFmtId="2" fontId="6" fillId="5" borderId="23" xfId="0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8" xfId="0" applyNumberFormat="1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13" borderId="27" xfId="0" applyFont="1" applyFill="1" applyBorder="1" applyAlignment="1">
      <alignment horizontal="center" vertical="center" wrapText="1"/>
    </xf>
    <xf numFmtId="0" fontId="0" fillId="13" borderId="28" xfId="0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center" vertical="center" wrapText="1"/>
    </xf>
    <xf numFmtId="0" fontId="6" fillId="9" borderId="6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2" fontId="6" fillId="6" borderId="15" xfId="0" applyNumberFormat="1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0" borderId="16" xfId="0" applyFont="1" applyFill="1" applyBorder="1"/>
    <xf numFmtId="0" fontId="5" fillId="0" borderId="63" xfId="0" applyFont="1" applyFill="1" applyBorder="1"/>
    <xf numFmtId="0" fontId="5" fillId="0" borderId="64" xfId="0" applyFont="1" applyFill="1" applyBorder="1"/>
    <xf numFmtId="2" fontId="6" fillId="3" borderId="36" xfId="0" applyNumberFormat="1" applyFont="1" applyFill="1" applyBorder="1" applyAlignment="1">
      <alignment horizontal="center" vertical="center" textRotation="90" wrapText="1"/>
    </xf>
    <xf numFmtId="2" fontId="6" fillId="3" borderId="68" xfId="0" applyNumberFormat="1" applyFont="1" applyFill="1" applyBorder="1" applyAlignment="1">
      <alignment horizontal="center" vertical="center" textRotation="90" wrapText="1"/>
    </xf>
    <xf numFmtId="2" fontId="6" fillId="3" borderId="14" xfId="0" applyNumberFormat="1" applyFont="1" applyFill="1" applyBorder="1" applyAlignment="1">
      <alignment horizontal="center" vertical="center" textRotation="90" wrapText="1"/>
    </xf>
    <xf numFmtId="0" fontId="5" fillId="3" borderId="63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2" fontId="5" fillId="3" borderId="16" xfId="0" applyNumberFormat="1" applyFont="1" applyFill="1" applyBorder="1" applyAlignment="1">
      <alignment horizontal="center" vertical="center"/>
    </xf>
    <xf numFmtId="2" fontId="5" fillId="3" borderId="63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2" fontId="6" fillId="6" borderId="69" xfId="0" applyNumberFormat="1" applyFont="1" applyFill="1" applyBorder="1" applyAlignment="1">
      <alignment horizontal="center" vertical="center" wrapText="1"/>
    </xf>
    <xf numFmtId="2" fontId="6" fillId="6" borderId="70" xfId="0" applyNumberFormat="1" applyFont="1" applyFill="1" applyBorder="1" applyAlignment="1">
      <alignment horizontal="center" vertical="center" wrapText="1"/>
    </xf>
    <xf numFmtId="2" fontId="6" fillId="6" borderId="71" xfId="0" applyNumberFormat="1" applyFont="1" applyFill="1" applyBorder="1" applyAlignment="1">
      <alignment horizontal="center" vertical="center" wrapText="1"/>
    </xf>
    <xf numFmtId="2" fontId="6" fillId="5" borderId="24" xfId="0" applyNumberFormat="1" applyFont="1" applyFill="1" applyBorder="1" applyAlignment="1">
      <alignment horizontal="center" vertical="center" wrapText="1"/>
    </xf>
    <xf numFmtId="2" fontId="6" fillId="5" borderId="27" xfId="0" applyNumberFormat="1" applyFont="1" applyFill="1" applyBorder="1" applyAlignment="1">
      <alignment horizontal="center" vertical="center" wrapText="1"/>
    </xf>
    <xf numFmtId="2" fontId="6" fillId="5" borderId="17" xfId="0" applyNumberFormat="1" applyFont="1" applyFill="1" applyBorder="1" applyAlignment="1">
      <alignment horizontal="center" vertical="center" wrapText="1"/>
    </xf>
    <xf numFmtId="2" fontId="6" fillId="6" borderId="23" xfId="0" applyNumberFormat="1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2" fontId="6" fillId="6" borderId="8" xfId="0" applyNumberFormat="1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6" fillId="6" borderId="62" xfId="0" applyFont="1" applyFill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10" borderId="52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2" fontId="6" fillId="6" borderId="24" xfId="0" applyNumberFormat="1" applyFont="1" applyFill="1" applyBorder="1" applyAlignment="1">
      <alignment horizontal="center" vertical="center" wrapText="1"/>
    </xf>
    <xf numFmtId="2" fontId="6" fillId="6" borderId="27" xfId="0" applyNumberFormat="1" applyFont="1" applyFill="1" applyBorder="1" applyAlignment="1">
      <alignment horizontal="center" vertical="center" wrapText="1"/>
    </xf>
    <xf numFmtId="2" fontId="6" fillId="6" borderId="17" xfId="0" applyNumberFormat="1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7" borderId="52" xfId="0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10" borderId="53" xfId="0" applyFont="1" applyFill="1" applyBorder="1" applyAlignment="1">
      <alignment horizontal="center" vertical="center" wrapText="1"/>
    </xf>
    <xf numFmtId="0" fontId="6" fillId="10" borderId="62" xfId="0" applyFont="1" applyFill="1" applyBorder="1" applyAlignment="1">
      <alignment horizontal="center" vertical="center" wrapText="1"/>
    </xf>
    <xf numFmtId="0" fontId="0" fillId="17" borderId="28" xfId="0" applyFont="1" applyFill="1" applyBorder="1" applyAlignment="1">
      <alignment horizontal="center" vertical="center" wrapText="1"/>
    </xf>
    <xf numFmtId="0" fontId="0" fillId="17" borderId="2" xfId="0" applyFont="1" applyFill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10" borderId="52" xfId="0" applyFont="1" applyFill="1" applyBorder="1" applyAlignment="1">
      <alignment horizontal="center" vertical="center" textRotation="90" wrapText="1"/>
    </xf>
    <xf numFmtId="0" fontId="6" fillId="10" borderId="27" xfId="0" applyFont="1" applyFill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2" fontId="6" fillId="6" borderId="37" xfId="0" applyNumberFormat="1" applyFont="1" applyFill="1" applyBorder="1" applyAlignment="1">
      <alignment horizontal="center" vertical="center" wrapText="1"/>
    </xf>
    <xf numFmtId="2" fontId="6" fillId="6" borderId="40" xfId="0" applyNumberFormat="1" applyFont="1" applyFill="1" applyBorder="1" applyAlignment="1">
      <alignment horizontal="center" vertical="center" wrapText="1"/>
    </xf>
    <xf numFmtId="2" fontId="6" fillId="6" borderId="43" xfId="0" applyNumberFormat="1" applyFont="1" applyFill="1" applyBorder="1" applyAlignment="1">
      <alignment horizontal="center" vertical="center" wrapText="1"/>
    </xf>
    <xf numFmtId="0" fontId="1" fillId="3" borderId="72" xfId="0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1" fillId="6" borderId="72" xfId="0" applyFont="1" applyFill="1" applyBorder="1" applyAlignment="1">
      <alignment horizontal="center" vertical="center"/>
    </xf>
    <xf numFmtId="0" fontId="1" fillId="6" borderId="65" xfId="0" applyFont="1" applyFill="1" applyBorder="1" applyAlignment="1">
      <alignment horizontal="center" vertical="center"/>
    </xf>
    <xf numFmtId="0" fontId="1" fillId="9" borderId="72" xfId="0" applyFont="1" applyFill="1" applyBorder="1" applyAlignment="1">
      <alignment horizontal="center" vertical="center"/>
    </xf>
    <xf numFmtId="0" fontId="1" fillId="9" borderId="65" xfId="0" applyFont="1" applyFill="1" applyBorder="1" applyAlignment="1">
      <alignment horizontal="center" vertical="center"/>
    </xf>
    <xf numFmtId="0" fontId="1" fillId="13" borderId="46" xfId="0" applyFont="1" applyFill="1" applyBorder="1" applyAlignment="1">
      <alignment horizontal="center" vertical="center"/>
    </xf>
    <xf numFmtId="0" fontId="1" fillId="13" borderId="4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Hipervínculo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1" sqref="B21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94</v>
      </c>
      <c r="B1" t="s">
        <v>98</v>
      </c>
    </row>
    <row r="3" spans="1:2" ht="12.75">
      <c r="A3" t="s">
        <v>95</v>
      </c>
      <c r="B3" t="s">
        <v>99</v>
      </c>
    </row>
    <row r="4" ht="12.75">
      <c r="B4" t="s">
        <v>96</v>
      </c>
    </row>
    <row r="5" ht="12.75">
      <c r="B5" t="s">
        <v>97</v>
      </c>
    </row>
    <row r="6" ht="12.75">
      <c r="B6" t="s">
        <v>100</v>
      </c>
    </row>
    <row r="8" spans="1:2" ht="12.75">
      <c r="A8" t="s">
        <v>93</v>
      </c>
      <c r="B8" t="s">
        <v>101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J34"/>
  <sheetViews>
    <sheetView tabSelected="1" zoomScale="75" zoomScaleNormal="75" workbookViewId="0" topLeftCell="A1">
      <selection activeCell="O41" sqref="O41"/>
    </sheetView>
  </sheetViews>
  <sheetFormatPr defaultColWidth="11.421875" defaultRowHeight="12.75"/>
  <cols>
    <col min="1" max="1" width="7.28125" style="3" customWidth="1"/>
    <col min="2" max="2" width="3.7109375" style="3" bestFit="1" customWidth="1"/>
    <col min="3" max="3" width="14.421875" style="3" customWidth="1"/>
    <col min="4" max="4" width="9.140625" style="3" customWidth="1"/>
    <col min="5" max="5" width="6.00390625" style="3" bestFit="1" customWidth="1"/>
    <col min="6" max="13" width="4.7109375" style="3" customWidth="1"/>
    <col min="14" max="14" width="6.8515625" style="3" customWidth="1"/>
    <col min="15" max="15" width="7.00390625" style="3" customWidth="1"/>
    <col min="16" max="16" width="5.421875" style="3" customWidth="1"/>
    <col min="17" max="24" width="4.7109375" style="3" customWidth="1"/>
    <col min="25" max="26" width="7.140625" style="3" customWidth="1"/>
    <col min="27" max="27" width="7.28125" style="3" customWidth="1"/>
    <col min="28" max="28" width="6.57421875" style="3" customWidth="1"/>
    <col min="29" max="36" width="6.140625" style="3" customWidth="1"/>
    <col min="37" max="37" width="6.00390625" style="3" customWidth="1"/>
    <col min="38" max="38" width="7.28125" style="3" customWidth="1"/>
    <col min="39" max="39" width="6.140625" style="3" customWidth="1"/>
    <col min="40" max="40" width="9.140625" style="3" bestFit="1" customWidth="1"/>
    <col min="41" max="41" width="6.7109375" style="3" customWidth="1"/>
    <col min="42" max="42" width="10.28125" style="3" customWidth="1"/>
    <col min="43" max="43" width="5.7109375" style="3" bestFit="1" customWidth="1"/>
    <col min="44" max="44" width="5.28125" style="3" customWidth="1"/>
    <col min="45" max="45" width="4.8515625" style="4" bestFit="1" customWidth="1"/>
    <col min="46" max="48" width="5.28125" style="3" customWidth="1"/>
    <col min="49" max="49" width="9.57421875" style="3" customWidth="1"/>
    <col min="50" max="50" width="6.8515625" style="3" customWidth="1"/>
    <col min="51" max="51" width="7.00390625" style="3" customWidth="1"/>
    <col min="52" max="52" width="16.140625" style="3" customWidth="1"/>
    <col min="53" max="59" width="5.28125" style="3" customWidth="1"/>
    <col min="60" max="60" width="10.7109375" style="3" customWidth="1"/>
    <col min="61" max="61" width="10.140625" style="3" customWidth="1"/>
    <col min="62" max="62" width="9.8515625" style="3" customWidth="1"/>
    <col min="63" max="63" width="10.8515625" style="3" customWidth="1"/>
    <col min="64" max="64" width="10.140625" style="3" customWidth="1"/>
    <col min="65" max="65" width="10.421875" style="3" customWidth="1"/>
    <col min="66" max="67" width="10.140625" style="3" customWidth="1"/>
    <col min="68" max="68" width="19.00390625" style="3" customWidth="1"/>
    <col min="69" max="16384" width="11.421875" style="3" customWidth="1"/>
  </cols>
  <sheetData>
    <row r="1" spans="1:43" ht="15" customHeight="1">
      <c r="A1" s="197" t="s">
        <v>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9"/>
      <c r="Q1" s="146"/>
      <c r="R1" s="146"/>
      <c r="S1" s="146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Q1" s="5"/>
    </row>
    <row r="2" spans="1:41" ht="1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2"/>
      <c r="Q2" s="146"/>
      <c r="R2" s="146"/>
      <c r="S2" s="146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3.5" customHeight="1" thickBot="1">
      <c r="A3" s="218" t="s">
        <v>10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147"/>
      <c r="R3" s="147"/>
      <c r="S3" s="147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41" ht="79.5" customHeight="1">
      <c r="A4" s="211" t="s">
        <v>102</v>
      </c>
      <c r="B4" s="212"/>
      <c r="C4" s="212"/>
      <c r="D4" s="239" t="s">
        <v>112</v>
      </c>
      <c r="E4" s="239"/>
      <c r="F4" s="240" t="s">
        <v>22</v>
      </c>
      <c r="G4" s="240"/>
      <c r="H4" s="240"/>
      <c r="I4" s="226" t="s">
        <v>23</v>
      </c>
      <c r="J4" s="226"/>
      <c r="K4" s="226"/>
      <c r="L4" s="227" t="s">
        <v>109</v>
      </c>
      <c r="M4" s="227"/>
      <c r="N4" s="227"/>
      <c r="O4" s="227"/>
      <c r="P4" s="228"/>
      <c r="Q4" s="147"/>
      <c r="R4" s="147"/>
      <c r="S4" s="147"/>
      <c r="T4" s="31"/>
      <c r="U4" s="31"/>
      <c r="V4" s="31"/>
      <c r="W4" s="209" t="s">
        <v>53</v>
      </c>
      <c r="X4" s="210"/>
      <c r="Y4" s="210"/>
      <c r="Z4" s="210"/>
      <c r="AA4" s="210"/>
      <c r="AB4" s="210"/>
      <c r="AC4" s="210"/>
      <c r="AD4" s="210"/>
      <c r="AE4" s="32">
        <f>SUM($AB1:$AB882)</f>
        <v>0</v>
      </c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1" ht="67.5" customHeight="1">
      <c r="A5" s="211"/>
      <c r="B5" s="212"/>
      <c r="C5" s="212"/>
      <c r="D5" s="238" t="s">
        <v>103</v>
      </c>
      <c r="E5" s="238"/>
      <c r="F5" s="219" t="s">
        <v>110</v>
      </c>
      <c r="G5" s="219"/>
      <c r="H5" s="219"/>
      <c r="I5" s="237" t="s">
        <v>111</v>
      </c>
      <c r="J5" s="237"/>
      <c r="K5" s="237"/>
      <c r="L5" s="237"/>
      <c r="M5" s="237"/>
      <c r="N5" s="229" t="s">
        <v>27</v>
      </c>
      <c r="O5" s="229"/>
      <c r="P5" s="230"/>
      <c r="Q5" s="147"/>
      <c r="R5" s="147"/>
      <c r="S5" s="147"/>
      <c r="T5" s="31"/>
      <c r="U5" s="31"/>
      <c r="V5" s="31"/>
      <c r="W5" s="221" t="s">
        <v>54</v>
      </c>
      <c r="X5" s="222"/>
      <c r="Y5" s="222"/>
      <c r="Z5" s="222"/>
      <c r="AA5" s="222"/>
      <c r="AB5" s="222"/>
      <c r="AC5" s="222"/>
      <c r="AD5" s="222"/>
      <c r="AE5" s="33">
        <f>SUM(AN1:AN9882)</f>
        <v>0</v>
      </c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1" ht="60.75" customHeight="1" thickBot="1">
      <c r="A6" s="225" t="s">
        <v>30</v>
      </c>
      <c r="B6" s="216"/>
      <c r="C6" s="216"/>
      <c r="D6" s="216"/>
      <c r="E6" s="216"/>
      <c r="F6" s="216">
        <v>100</v>
      </c>
      <c r="G6" s="216"/>
      <c r="H6" s="216" t="s">
        <v>31</v>
      </c>
      <c r="I6" s="216"/>
      <c r="J6" s="216"/>
      <c r="K6" s="216"/>
      <c r="L6" s="216"/>
      <c r="M6" s="216"/>
      <c r="N6" s="216"/>
      <c r="O6" s="216">
        <v>13</v>
      </c>
      <c r="P6" s="217"/>
      <c r="Q6" s="149"/>
      <c r="R6" s="148"/>
      <c r="S6" s="149"/>
      <c r="T6" s="31"/>
      <c r="U6" s="31"/>
      <c r="V6" s="31"/>
      <c r="W6" s="223" t="s">
        <v>32</v>
      </c>
      <c r="X6" s="224"/>
      <c r="Y6" s="224"/>
      <c r="Z6" s="224"/>
      <c r="AA6" s="224"/>
      <c r="AB6" s="224"/>
      <c r="AC6" s="224"/>
      <c r="AD6" s="224"/>
      <c r="AE6" s="34">
        <f>$AE$4+$AE$5</f>
        <v>0</v>
      </c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41" ht="13.5" thickBot="1">
      <c r="A7" s="35"/>
      <c r="B7" s="35"/>
      <c r="C7" s="35"/>
      <c r="D7" s="35"/>
      <c r="E7" s="35"/>
      <c r="F7" s="35"/>
      <c r="G7" s="35"/>
      <c r="H7" s="35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5" s="87" customFormat="1" ht="29.25" customHeight="1">
      <c r="A8" s="203" t="s">
        <v>21</v>
      </c>
      <c r="B8" s="177" t="s">
        <v>15</v>
      </c>
      <c r="C8" s="236" t="s">
        <v>20</v>
      </c>
      <c r="D8" s="175" t="s">
        <v>19</v>
      </c>
      <c r="E8" s="234" t="s">
        <v>5</v>
      </c>
      <c r="F8" s="207" t="s">
        <v>12</v>
      </c>
      <c r="G8" s="208"/>
      <c r="H8" s="208"/>
      <c r="I8" s="208"/>
      <c r="J8" s="208"/>
      <c r="K8" s="208"/>
      <c r="L8" s="208"/>
      <c r="M8" s="208"/>
      <c r="N8" s="208" t="s">
        <v>25</v>
      </c>
      <c r="O8" s="208"/>
      <c r="P8" s="215"/>
      <c r="Q8" s="184" t="s">
        <v>24</v>
      </c>
      <c r="R8" s="185"/>
      <c r="S8" s="185"/>
      <c r="T8" s="185"/>
      <c r="U8" s="185"/>
      <c r="V8" s="185"/>
      <c r="W8" s="185"/>
      <c r="X8" s="185"/>
      <c r="Y8" s="185" t="s">
        <v>25</v>
      </c>
      <c r="Z8" s="185"/>
      <c r="AA8" s="186"/>
      <c r="AB8" s="213" t="s">
        <v>41</v>
      </c>
      <c r="AC8" s="182" t="s">
        <v>69</v>
      </c>
      <c r="AD8" s="183"/>
      <c r="AE8" s="183"/>
      <c r="AF8" s="183"/>
      <c r="AG8" s="183"/>
      <c r="AH8" s="183"/>
      <c r="AI8" s="183"/>
      <c r="AJ8" s="184"/>
      <c r="AK8" s="185" t="s">
        <v>25</v>
      </c>
      <c r="AL8" s="185"/>
      <c r="AM8" s="186"/>
      <c r="AN8" s="192" t="s">
        <v>17</v>
      </c>
      <c r="AO8" s="187" t="s">
        <v>26</v>
      </c>
      <c r="AS8" s="88"/>
    </row>
    <row r="9" spans="1:62" s="87" customFormat="1" ht="52.5" thickBot="1">
      <c r="A9" s="204"/>
      <c r="B9" s="178"/>
      <c r="C9" s="235"/>
      <c r="D9" s="176"/>
      <c r="E9" s="235"/>
      <c r="F9" s="89" t="s">
        <v>16</v>
      </c>
      <c r="G9" s="90" t="s">
        <v>1</v>
      </c>
      <c r="H9" s="90" t="s">
        <v>2</v>
      </c>
      <c r="I9" s="90" t="s">
        <v>3</v>
      </c>
      <c r="J9" s="90" t="s">
        <v>104</v>
      </c>
      <c r="K9" s="90" t="s">
        <v>7</v>
      </c>
      <c r="L9" s="90" t="s">
        <v>105</v>
      </c>
      <c r="M9" s="90" t="s">
        <v>4</v>
      </c>
      <c r="N9" s="42" t="s">
        <v>56</v>
      </c>
      <c r="O9" s="42" t="s">
        <v>57</v>
      </c>
      <c r="P9" s="49" t="s">
        <v>78</v>
      </c>
      <c r="Q9" s="91" t="s">
        <v>16</v>
      </c>
      <c r="R9" s="92" t="s">
        <v>1</v>
      </c>
      <c r="S9" s="92" t="s">
        <v>2</v>
      </c>
      <c r="T9" s="92" t="s">
        <v>3</v>
      </c>
      <c r="U9" s="92" t="s">
        <v>104</v>
      </c>
      <c r="V9" s="92" t="s">
        <v>7</v>
      </c>
      <c r="W9" s="92" t="s">
        <v>105</v>
      </c>
      <c r="X9" s="92" t="s">
        <v>4</v>
      </c>
      <c r="Y9" s="52" t="s">
        <v>58</v>
      </c>
      <c r="Z9" s="52" t="s">
        <v>59</v>
      </c>
      <c r="AA9" s="53" t="s">
        <v>79</v>
      </c>
      <c r="AB9" s="214"/>
      <c r="AC9" s="92" t="s">
        <v>67</v>
      </c>
      <c r="AD9" s="92" t="s">
        <v>68</v>
      </c>
      <c r="AE9" s="51" t="s">
        <v>63</v>
      </c>
      <c r="AF9" s="51" t="s">
        <v>64</v>
      </c>
      <c r="AG9" s="51" t="s">
        <v>106</v>
      </c>
      <c r="AH9" s="51" t="s">
        <v>65</v>
      </c>
      <c r="AI9" s="51" t="s">
        <v>108</v>
      </c>
      <c r="AJ9" s="51" t="s">
        <v>66</v>
      </c>
      <c r="AK9" s="52" t="s">
        <v>76</v>
      </c>
      <c r="AL9" s="52" t="s">
        <v>77</v>
      </c>
      <c r="AM9" s="52" t="s">
        <v>80</v>
      </c>
      <c r="AN9" s="193"/>
      <c r="AO9" s="188"/>
      <c r="AQ9" s="93"/>
      <c r="AR9" s="93"/>
      <c r="AS9" s="94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</row>
    <row r="10" spans="1:61" s="87" customFormat="1" ht="24" customHeight="1">
      <c r="A10" s="172" t="s">
        <v>0</v>
      </c>
      <c r="B10" s="86"/>
      <c r="C10" s="95"/>
      <c r="D10" s="96"/>
      <c r="E10" s="157"/>
      <c r="F10" s="155"/>
      <c r="G10" s="111"/>
      <c r="H10" s="111"/>
      <c r="I10" s="111"/>
      <c r="J10" s="111"/>
      <c r="K10" s="111"/>
      <c r="L10" s="111"/>
      <c r="M10" s="111"/>
      <c r="N10" s="97">
        <f>(3*$F10)+(2*$G10)+$H10+$I10+$J10+$K10+$L10+M10</f>
        <v>0</v>
      </c>
      <c r="O10" s="98">
        <f aca="true" t="shared" si="0" ref="O10:O24">IF($N10&lt;&gt;0,(($N10-$O$6)/($F$6-$O$6))*100,0)</f>
        <v>0</v>
      </c>
      <c r="P10" s="99">
        <f aca="true" t="shared" si="1" ref="P10:P23">($O10*$B10)/100</f>
        <v>0</v>
      </c>
      <c r="Q10" s="100"/>
      <c r="R10" s="100"/>
      <c r="S10" s="100"/>
      <c r="T10" s="100"/>
      <c r="U10" s="100"/>
      <c r="V10" s="100"/>
      <c r="W10" s="100"/>
      <c r="X10" s="100"/>
      <c r="Y10" s="101">
        <f aca="true" t="shared" si="2" ref="Y10:Y23">(3*$Q10)+(2*$R10)+$S10+$T10+$U10+$V10+$W10+$X10</f>
        <v>0</v>
      </c>
      <c r="Z10" s="129">
        <f aca="true" t="shared" si="3" ref="Z10:Z24">IF($Y10&lt;&gt;0,(($Y10-$O$6)/($F$6-$O$6))*100,0)</f>
        <v>0</v>
      </c>
      <c r="AA10" s="102">
        <f aca="true" t="shared" si="4" ref="AA10:AA23">($Z10*$B10)/100</f>
        <v>0</v>
      </c>
      <c r="AB10" s="103"/>
      <c r="AC10" s="104"/>
      <c r="AD10" s="104"/>
      <c r="AE10" s="104"/>
      <c r="AF10" s="104"/>
      <c r="AG10" s="104"/>
      <c r="AH10" s="104"/>
      <c r="AI10" s="104"/>
      <c r="AJ10" s="104"/>
      <c r="AK10" s="105">
        <f aca="true" t="shared" si="5" ref="AK10:AK23">(3*$AC10)+(2*$AD10)+$AE10+$AF10+$AG10+$AH10+$AI10+$AJ10</f>
        <v>0</v>
      </c>
      <c r="AL10" s="101">
        <f>IF($AK10&lt;&gt;0,(($AK10-$O$6)/($F$6-$O$6))*100,0)</f>
        <v>0</v>
      </c>
      <c r="AM10" s="102">
        <f aca="true" t="shared" si="6" ref="AM10:AM23">($AL10*$B10)/100</f>
        <v>0</v>
      </c>
      <c r="AN10" s="189">
        <f>$AO24-$AB24</f>
        <v>0</v>
      </c>
      <c r="AO10" s="179"/>
      <c r="AQ10" s="93"/>
      <c r="AR10" s="93"/>
      <c r="AS10" s="94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</row>
    <row r="11" spans="1:61" s="87" customFormat="1" ht="24" customHeight="1">
      <c r="A11" s="173"/>
      <c r="B11" s="106"/>
      <c r="C11" s="107"/>
      <c r="D11" s="108"/>
      <c r="E11" s="158"/>
      <c r="F11" s="156"/>
      <c r="G11" s="118"/>
      <c r="H11" s="118"/>
      <c r="I11" s="118"/>
      <c r="J11" s="118"/>
      <c r="K11" s="118"/>
      <c r="L11" s="118"/>
      <c r="M11" s="118"/>
      <c r="N11" s="154">
        <f>(3*$F11)+(2*$G11)+$H11+$I11+$J11+$K11+$L11+M11</f>
        <v>0</v>
      </c>
      <c r="O11" s="112">
        <f t="shared" si="0"/>
        <v>0</v>
      </c>
      <c r="P11" s="113">
        <f t="shared" si="1"/>
        <v>0</v>
      </c>
      <c r="Q11" s="114"/>
      <c r="R11" s="115"/>
      <c r="S11" s="115"/>
      <c r="T11" s="115"/>
      <c r="U11" s="115"/>
      <c r="V11" s="115"/>
      <c r="W11" s="115"/>
      <c r="X11" s="115"/>
      <c r="Y11" s="101">
        <f t="shared" si="2"/>
        <v>0</v>
      </c>
      <c r="Z11" s="105">
        <f t="shared" si="3"/>
        <v>0</v>
      </c>
      <c r="AA11" s="102">
        <f t="shared" si="4"/>
        <v>0</v>
      </c>
      <c r="AB11" s="116"/>
      <c r="AC11" s="115"/>
      <c r="AD11" s="115"/>
      <c r="AE11" s="115"/>
      <c r="AF11" s="115"/>
      <c r="AG11" s="115"/>
      <c r="AH11" s="115"/>
      <c r="AI11" s="115"/>
      <c r="AJ11" s="115"/>
      <c r="AK11" s="105">
        <f t="shared" si="5"/>
        <v>0</v>
      </c>
      <c r="AL11" s="101">
        <f aca="true" t="shared" si="7" ref="AL11:AL23">IF($AK11&lt;&gt;0,(($AK11-$Q$6)/($F$6-$Q$6))*100,0)</f>
        <v>0</v>
      </c>
      <c r="AM11" s="102">
        <f t="shared" si="6"/>
        <v>0</v>
      </c>
      <c r="AN11" s="190"/>
      <c r="AO11" s="180"/>
      <c r="AQ11" s="93"/>
      <c r="AR11" s="93"/>
      <c r="AS11" s="94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</row>
    <row r="12" spans="1:61" s="87" customFormat="1" ht="24" customHeight="1">
      <c r="A12" s="173"/>
      <c r="B12" s="106"/>
      <c r="C12" s="107"/>
      <c r="D12" s="108"/>
      <c r="E12" s="158"/>
      <c r="F12" s="156"/>
      <c r="G12" s="118"/>
      <c r="H12" s="118"/>
      <c r="I12" s="118"/>
      <c r="J12" s="118"/>
      <c r="K12" s="118"/>
      <c r="L12" s="118"/>
      <c r="M12" s="118"/>
      <c r="N12" s="154">
        <f aca="true" t="shared" si="8" ref="N12:N23">(3*$F12)+(2*$G12)+$H12+$I12+$J12+$K12+$L12+M12</f>
        <v>0</v>
      </c>
      <c r="O12" s="112">
        <f t="shared" si="0"/>
        <v>0</v>
      </c>
      <c r="P12" s="113">
        <f t="shared" si="1"/>
        <v>0</v>
      </c>
      <c r="Q12" s="114"/>
      <c r="R12" s="115"/>
      <c r="S12" s="115"/>
      <c r="T12" s="115"/>
      <c r="U12" s="115"/>
      <c r="V12" s="115"/>
      <c r="W12" s="115"/>
      <c r="X12" s="115"/>
      <c r="Y12" s="101">
        <f t="shared" si="2"/>
        <v>0</v>
      </c>
      <c r="Z12" s="105">
        <f t="shared" si="3"/>
        <v>0</v>
      </c>
      <c r="AA12" s="102">
        <f t="shared" si="4"/>
        <v>0</v>
      </c>
      <c r="AB12" s="116"/>
      <c r="AC12" s="115"/>
      <c r="AD12" s="115"/>
      <c r="AE12" s="115"/>
      <c r="AF12" s="115"/>
      <c r="AG12" s="115"/>
      <c r="AH12" s="115"/>
      <c r="AI12" s="115"/>
      <c r="AJ12" s="115"/>
      <c r="AK12" s="105">
        <f t="shared" si="5"/>
        <v>0</v>
      </c>
      <c r="AL12" s="101">
        <f t="shared" si="7"/>
        <v>0</v>
      </c>
      <c r="AM12" s="102">
        <f t="shared" si="6"/>
        <v>0</v>
      </c>
      <c r="AN12" s="190"/>
      <c r="AO12" s="180"/>
      <c r="AQ12" s="93"/>
      <c r="AR12" s="93"/>
      <c r="AS12" s="94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</row>
    <row r="13" spans="1:61" s="87" customFormat="1" ht="24" customHeight="1">
      <c r="A13" s="173"/>
      <c r="B13" s="106"/>
      <c r="C13" s="107"/>
      <c r="D13" s="108"/>
      <c r="E13" s="158"/>
      <c r="F13" s="156"/>
      <c r="G13" s="118"/>
      <c r="H13" s="118"/>
      <c r="I13" s="118"/>
      <c r="J13" s="118"/>
      <c r="K13" s="118"/>
      <c r="L13" s="118"/>
      <c r="M13" s="118"/>
      <c r="N13" s="154">
        <f t="shared" si="8"/>
        <v>0</v>
      </c>
      <c r="O13" s="112">
        <f t="shared" si="0"/>
        <v>0</v>
      </c>
      <c r="P13" s="113">
        <f t="shared" si="1"/>
        <v>0</v>
      </c>
      <c r="Q13" s="114"/>
      <c r="R13" s="115"/>
      <c r="S13" s="115"/>
      <c r="T13" s="115"/>
      <c r="U13" s="115"/>
      <c r="V13" s="115"/>
      <c r="W13" s="115"/>
      <c r="X13" s="115"/>
      <c r="Y13" s="101">
        <f t="shared" si="2"/>
        <v>0</v>
      </c>
      <c r="Z13" s="105">
        <f t="shared" si="3"/>
        <v>0</v>
      </c>
      <c r="AA13" s="102">
        <f t="shared" si="4"/>
        <v>0</v>
      </c>
      <c r="AB13" s="116"/>
      <c r="AC13" s="115"/>
      <c r="AD13" s="115"/>
      <c r="AE13" s="115"/>
      <c r="AF13" s="115"/>
      <c r="AG13" s="115"/>
      <c r="AH13" s="115"/>
      <c r="AI13" s="115"/>
      <c r="AJ13" s="115"/>
      <c r="AK13" s="105">
        <f t="shared" si="5"/>
        <v>0</v>
      </c>
      <c r="AL13" s="101">
        <f t="shared" si="7"/>
        <v>0</v>
      </c>
      <c r="AM13" s="102">
        <f t="shared" si="6"/>
        <v>0</v>
      </c>
      <c r="AN13" s="190"/>
      <c r="AO13" s="180"/>
      <c r="AQ13" s="93"/>
      <c r="AR13" s="93"/>
      <c r="AS13" s="94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</row>
    <row r="14" spans="1:61" s="87" customFormat="1" ht="24" customHeight="1">
      <c r="A14" s="173"/>
      <c r="B14" s="106"/>
      <c r="C14" s="107"/>
      <c r="D14" s="108"/>
      <c r="E14" s="109"/>
      <c r="F14" s="110"/>
      <c r="G14" s="111"/>
      <c r="H14" s="111"/>
      <c r="I14" s="111"/>
      <c r="J14" s="111"/>
      <c r="K14" s="111"/>
      <c r="L14" s="111"/>
      <c r="M14" s="111"/>
      <c r="N14" s="112">
        <f t="shared" si="8"/>
        <v>0</v>
      </c>
      <c r="O14" s="112">
        <f t="shared" si="0"/>
        <v>0</v>
      </c>
      <c r="P14" s="113">
        <f t="shared" si="1"/>
        <v>0</v>
      </c>
      <c r="Q14" s="114"/>
      <c r="R14" s="115"/>
      <c r="S14" s="115"/>
      <c r="T14" s="115"/>
      <c r="U14" s="115"/>
      <c r="V14" s="115"/>
      <c r="W14" s="115"/>
      <c r="X14" s="115"/>
      <c r="Y14" s="101">
        <f t="shared" si="2"/>
        <v>0</v>
      </c>
      <c r="Z14" s="105">
        <f t="shared" si="3"/>
        <v>0</v>
      </c>
      <c r="AA14" s="102">
        <f t="shared" si="4"/>
        <v>0</v>
      </c>
      <c r="AB14" s="116"/>
      <c r="AC14" s="115"/>
      <c r="AD14" s="115"/>
      <c r="AE14" s="115"/>
      <c r="AF14" s="115"/>
      <c r="AG14" s="115"/>
      <c r="AH14" s="115"/>
      <c r="AI14" s="115"/>
      <c r="AJ14" s="115"/>
      <c r="AK14" s="105">
        <f t="shared" si="5"/>
        <v>0</v>
      </c>
      <c r="AL14" s="101">
        <f t="shared" si="7"/>
        <v>0</v>
      </c>
      <c r="AM14" s="102">
        <f t="shared" si="6"/>
        <v>0</v>
      </c>
      <c r="AN14" s="190"/>
      <c r="AO14" s="180"/>
      <c r="AQ14" s="93"/>
      <c r="AR14" s="93"/>
      <c r="AS14" s="94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</row>
    <row r="15" spans="1:61" s="87" customFormat="1" ht="24" customHeight="1">
      <c r="A15" s="173"/>
      <c r="B15" s="106"/>
      <c r="C15" s="107"/>
      <c r="D15" s="108"/>
      <c r="E15" s="109"/>
      <c r="F15" s="117"/>
      <c r="G15" s="118"/>
      <c r="H15" s="118"/>
      <c r="I15" s="118"/>
      <c r="J15" s="118"/>
      <c r="K15" s="118"/>
      <c r="L15" s="118"/>
      <c r="M15" s="118"/>
      <c r="N15" s="112">
        <f t="shared" si="8"/>
        <v>0</v>
      </c>
      <c r="O15" s="112">
        <f t="shared" si="0"/>
        <v>0</v>
      </c>
      <c r="P15" s="113">
        <f t="shared" si="1"/>
        <v>0</v>
      </c>
      <c r="Q15" s="114"/>
      <c r="R15" s="115"/>
      <c r="S15" s="115"/>
      <c r="T15" s="115"/>
      <c r="U15" s="115"/>
      <c r="V15" s="115"/>
      <c r="W15" s="115"/>
      <c r="X15" s="115"/>
      <c r="Y15" s="101">
        <f t="shared" si="2"/>
        <v>0</v>
      </c>
      <c r="Z15" s="105">
        <f t="shared" si="3"/>
        <v>0</v>
      </c>
      <c r="AA15" s="102">
        <f t="shared" si="4"/>
        <v>0</v>
      </c>
      <c r="AB15" s="116"/>
      <c r="AC15" s="115"/>
      <c r="AD15" s="115"/>
      <c r="AE15" s="115"/>
      <c r="AF15" s="115"/>
      <c r="AG15" s="115"/>
      <c r="AH15" s="115"/>
      <c r="AI15" s="115"/>
      <c r="AJ15" s="115"/>
      <c r="AK15" s="105">
        <f t="shared" si="5"/>
        <v>0</v>
      </c>
      <c r="AL15" s="101">
        <f t="shared" si="7"/>
        <v>0</v>
      </c>
      <c r="AM15" s="102">
        <f t="shared" si="6"/>
        <v>0</v>
      </c>
      <c r="AN15" s="190"/>
      <c r="AO15" s="180"/>
      <c r="AQ15" s="93"/>
      <c r="AR15" s="93"/>
      <c r="AS15" s="94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</row>
    <row r="16" spans="1:61" s="87" customFormat="1" ht="24" customHeight="1">
      <c r="A16" s="173"/>
      <c r="B16" s="106"/>
      <c r="C16" s="107"/>
      <c r="D16" s="108"/>
      <c r="E16" s="109"/>
      <c r="F16" s="117"/>
      <c r="G16" s="118"/>
      <c r="H16" s="118"/>
      <c r="I16" s="118"/>
      <c r="J16" s="118"/>
      <c r="K16" s="118"/>
      <c r="L16" s="118"/>
      <c r="M16" s="118"/>
      <c r="N16" s="112">
        <f t="shared" si="8"/>
        <v>0</v>
      </c>
      <c r="O16" s="112">
        <f t="shared" si="0"/>
        <v>0</v>
      </c>
      <c r="P16" s="113">
        <f t="shared" si="1"/>
        <v>0</v>
      </c>
      <c r="Q16" s="114"/>
      <c r="R16" s="115"/>
      <c r="S16" s="115"/>
      <c r="T16" s="115"/>
      <c r="U16" s="115"/>
      <c r="V16" s="115"/>
      <c r="W16" s="115"/>
      <c r="X16" s="115"/>
      <c r="Y16" s="101">
        <f t="shared" si="2"/>
        <v>0</v>
      </c>
      <c r="Z16" s="105">
        <f t="shared" si="3"/>
        <v>0</v>
      </c>
      <c r="AA16" s="102">
        <f t="shared" si="4"/>
        <v>0</v>
      </c>
      <c r="AB16" s="116"/>
      <c r="AC16" s="115"/>
      <c r="AD16" s="115"/>
      <c r="AE16" s="115"/>
      <c r="AF16" s="115"/>
      <c r="AG16" s="115"/>
      <c r="AH16" s="115"/>
      <c r="AI16" s="115"/>
      <c r="AJ16" s="115"/>
      <c r="AK16" s="105">
        <f t="shared" si="5"/>
        <v>0</v>
      </c>
      <c r="AL16" s="101">
        <f t="shared" si="7"/>
        <v>0</v>
      </c>
      <c r="AM16" s="102">
        <f t="shared" si="6"/>
        <v>0</v>
      </c>
      <c r="AN16" s="190"/>
      <c r="AO16" s="180"/>
      <c r="AQ16" s="93"/>
      <c r="AR16" s="93"/>
      <c r="AS16" s="94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</row>
    <row r="17" spans="1:61" s="87" customFormat="1" ht="24" customHeight="1">
      <c r="A17" s="173"/>
      <c r="B17" s="106"/>
      <c r="C17" s="107"/>
      <c r="D17" s="108"/>
      <c r="E17" s="109"/>
      <c r="F17" s="117"/>
      <c r="G17" s="118"/>
      <c r="H17" s="118"/>
      <c r="I17" s="118"/>
      <c r="J17" s="118"/>
      <c r="K17" s="118"/>
      <c r="L17" s="118"/>
      <c r="M17" s="118"/>
      <c r="N17" s="112">
        <f t="shared" si="8"/>
        <v>0</v>
      </c>
      <c r="O17" s="112">
        <f t="shared" si="0"/>
        <v>0</v>
      </c>
      <c r="P17" s="113">
        <f t="shared" si="1"/>
        <v>0</v>
      </c>
      <c r="Q17" s="114"/>
      <c r="R17" s="115"/>
      <c r="S17" s="115"/>
      <c r="T17" s="115"/>
      <c r="U17" s="115"/>
      <c r="V17" s="115"/>
      <c r="W17" s="115"/>
      <c r="X17" s="115"/>
      <c r="Y17" s="101">
        <f t="shared" si="2"/>
        <v>0</v>
      </c>
      <c r="Z17" s="105">
        <f t="shared" si="3"/>
        <v>0</v>
      </c>
      <c r="AA17" s="102">
        <f t="shared" si="4"/>
        <v>0</v>
      </c>
      <c r="AB17" s="116"/>
      <c r="AC17" s="115"/>
      <c r="AD17" s="115"/>
      <c r="AE17" s="115"/>
      <c r="AF17" s="115"/>
      <c r="AG17" s="115"/>
      <c r="AH17" s="115"/>
      <c r="AI17" s="115"/>
      <c r="AJ17" s="115"/>
      <c r="AK17" s="105">
        <f t="shared" si="5"/>
        <v>0</v>
      </c>
      <c r="AL17" s="101">
        <f t="shared" si="7"/>
        <v>0</v>
      </c>
      <c r="AM17" s="102">
        <f t="shared" si="6"/>
        <v>0</v>
      </c>
      <c r="AN17" s="190"/>
      <c r="AO17" s="180"/>
      <c r="AQ17" s="93"/>
      <c r="AR17" s="93"/>
      <c r="AS17" s="94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</row>
    <row r="18" spans="1:61" s="87" customFormat="1" ht="24" customHeight="1">
      <c r="A18" s="173"/>
      <c r="B18" s="106"/>
      <c r="C18" s="107"/>
      <c r="D18" s="108"/>
      <c r="E18" s="109"/>
      <c r="F18" s="117"/>
      <c r="G18" s="118"/>
      <c r="H18" s="118"/>
      <c r="I18" s="118"/>
      <c r="J18" s="118"/>
      <c r="K18" s="118"/>
      <c r="L18" s="118"/>
      <c r="M18" s="118"/>
      <c r="N18" s="112">
        <f t="shared" si="8"/>
        <v>0</v>
      </c>
      <c r="O18" s="112">
        <f t="shared" si="0"/>
        <v>0</v>
      </c>
      <c r="P18" s="113">
        <f t="shared" si="1"/>
        <v>0</v>
      </c>
      <c r="Q18" s="114"/>
      <c r="R18" s="115"/>
      <c r="S18" s="115"/>
      <c r="T18" s="115"/>
      <c r="U18" s="115"/>
      <c r="V18" s="115"/>
      <c r="W18" s="115"/>
      <c r="X18" s="115"/>
      <c r="Y18" s="101">
        <f t="shared" si="2"/>
        <v>0</v>
      </c>
      <c r="Z18" s="105">
        <f t="shared" si="3"/>
        <v>0</v>
      </c>
      <c r="AA18" s="102">
        <f t="shared" si="4"/>
        <v>0</v>
      </c>
      <c r="AB18" s="116"/>
      <c r="AC18" s="115"/>
      <c r="AD18" s="115"/>
      <c r="AE18" s="115"/>
      <c r="AF18" s="115"/>
      <c r="AG18" s="115"/>
      <c r="AH18" s="115"/>
      <c r="AI18" s="115"/>
      <c r="AJ18" s="115"/>
      <c r="AK18" s="105">
        <f t="shared" si="5"/>
        <v>0</v>
      </c>
      <c r="AL18" s="101">
        <f t="shared" si="7"/>
        <v>0</v>
      </c>
      <c r="AM18" s="102">
        <f t="shared" si="6"/>
        <v>0</v>
      </c>
      <c r="AN18" s="190"/>
      <c r="AO18" s="180"/>
      <c r="AQ18" s="93"/>
      <c r="AR18" s="93"/>
      <c r="AS18" s="94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</row>
    <row r="19" spans="1:61" s="87" customFormat="1" ht="24" customHeight="1">
      <c r="A19" s="173"/>
      <c r="B19" s="106"/>
      <c r="C19" s="107"/>
      <c r="D19" s="108"/>
      <c r="E19" s="109"/>
      <c r="F19" s="117"/>
      <c r="G19" s="118"/>
      <c r="H19" s="118"/>
      <c r="I19" s="118"/>
      <c r="J19" s="118"/>
      <c r="K19" s="118"/>
      <c r="L19" s="118"/>
      <c r="M19" s="118"/>
      <c r="N19" s="112">
        <f t="shared" si="8"/>
        <v>0</v>
      </c>
      <c r="O19" s="112">
        <f t="shared" si="0"/>
        <v>0</v>
      </c>
      <c r="P19" s="113">
        <f t="shared" si="1"/>
        <v>0</v>
      </c>
      <c r="Q19" s="114"/>
      <c r="R19" s="115"/>
      <c r="S19" s="115"/>
      <c r="T19" s="115"/>
      <c r="U19" s="115"/>
      <c r="V19" s="115"/>
      <c r="W19" s="115"/>
      <c r="X19" s="115"/>
      <c r="Y19" s="101">
        <f t="shared" si="2"/>
        <v>0</v>
      </c>
      <c r="Z19" s="105">
        <f t="shared" si="3"/>
        <v>0</v>
      </c>
      <c r="AA19" s="102">
        <f t="shared" si="4"/>
        <v>0</v>
      </c>
      <c r="AB19" s="116"/>
      <c r="AC19" s="115"/>
      <c r="AD19" s="115"/>
      <c r="AE19" s="115"/>
      <c r="AF19" s="115"/>
      <c r="AG19" s="115"/>
      <c r="AH19" s="115"/>
      <c r="AI19" s="115"/>
      <c r="AJ19" s="115"/>
      <c r="AK19" s="105">
        <f t="shared" si="5"/>
        <v>0</v>
      </c>
      <c r="AL19" s="101">
        <f t="shared" si="7"/>
        <v>0</v>
      </c>
      <c r="AM19" s="102">
        <f t="shared" si="6"/>
        <v>0</v>
      </c>
      <c r="AN19" s="190"/>
      <c r="AO19" s="180"/>
      <c r="AQ19" s="93"/>
      <c r="AR19" s="93"/>
      <c r="AS19" s="94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</row>
    <row r="20" spans="1:61" s="13" customFormat="1" ht="24" customHeight="1">
      <c r="A20" s="173"/>
      <c r="B20" s="106"/>
      <c r="C20" s="107"/>
      <c r="D20" s="108"/>
      <c r="E20" s="109"/>
      <c r="F20" s="117"/>
      <c r="G20" s="118"/>
      <c r="H20" s="118"/>
      <c r="I20" s="118"/>
      <c r="J20" s="118"/>
      <c r="K20" s="118"/>
      <c r="L20" s="118"/>
      <c r="M20" s="118"/>
      <c r="N20" s="112">
        <f t="shared" si="8"/>
        <v>0</v>
      </c>
      <c r="O20" s="112">
        <f t="shared" si="0"/>
        <v>0</v>
      </c>
      <c r="P20" s="113">
        <f t="shared" si="1"/>
        <v>0</v>
      </c>
      <c r="Q20" s="114"/>
      <c r="R20" s="115"/>
      <c r="S20" s="115"/>
      <c r="T20" s="115"/>
      <c r="U20" s="115"/>
      <c r="V20" s="115"/>
      <c r="W20" s="115"/>
      <c r="X20" s="115"/>
      <c r="Y20" s="101">
        <f t="shared" si="2"/>
        <v>0</v>
      </c>
      <c r="Z20" s="105">
        <f t="shared" si="3"/>
        <v>0</v>
      </c>
      <c r="AA20" s="102">
        <f t="shared" si="4"/>
        <v>0</v>
      </c>
      <c r="AB20" s="116"/>
      <c r="AC20" s="115"/>
      <c r="AD20" s="115"/>
      <c r="AE20" s="115"/>
      <c r="AF20" s="115"/>
      <c r="AG20" s="115"/>
      <c r="AH20" s="115"/>
      <c r="AI20" s="115"/>
      <c r="AJ20" s="115"/>
      <c r="AK20" s="105">
        <f t="shared" si="5"/>
        <v>0</v>
      </c>
      <c r="AL20" s="101">
        <f t="shared" si="7"/>
        <v>0</v>
      </c>
      <c r="AM20" s="102">
        <f t="shared" si="6"/>
        <v>0</v>
      </c>
      <c r="AN20" s="190"/>
      <c r="AO20" s="180"/>
      <c r="AQ20" s="15"/>
      <c r="AR20" s="15"/>
      <c r="AS20" s="119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</row>
    <row r="21" spans="1:61" s="13" customFormat="1" ht="24" customHeight="1">
      <c r="A21" s="173"/>
      <c r="B21" s="106"/>
      <c r="C21" s="107"/>
      <c r="D21" s="108"/>
      <c r="E21" s="109"/>
      <c r="F21" s="117"/>
      <c r="G21" s="118"/>
      <c r="H21" s="118"/>
      <c r="I21" s="118"/>
      <c r="J21" s="118"/>
      <c r="K21" s="118"/>
      <c r="L21" s="118"/>
      <c r="M21" s="118"/>
      <c r="N21" s="112">
        <f t="shared" si="8"/>
        <v>0</v>
      </c>
      <c r="O21" s="112">
        <f t="shared" si="0"/>
        <v>0</v>
      </c>
      <c r="P21" s="113">
        <f t="shared" si="1"/>
        <v>0</v>
      </c>
      <c r="Q21" s="114"/>
      <c r="R21" s="115"/>
      <c r="S21" s="115"/>
      <c r="T21" s="115"/>
      <c r="U21" s="115"/>
      <c r="V21" s="115"/>
      <c r="W21" s="115"/>
      <c r="X21" s="115"/>
      <c r="Y21" s="101">
        <f t="shared" si="2"/>
        <v>0</v>
      </c>
      <c r="Z21" s="105">
        <f t="shared" si="3"/>
        <v>0</v>
      </c>
      <c r="AA21" s="102">
        <f t="shared" si="4"/>
        <v>0</v>
      </c>
      <c r="AB21" s="116"/>
      <c r="AC21" s="115"/>
      <c r="AD21" s="115"/>
      <c r="AE21" s="115"/>
      <c r="AF21" s="115"/>
      <c r="AG21" s="115"/>
      <c r="AH21" s="115"/>
      <c r="AI21" s="115"/>
      <c r="AJ21" s="115"/>
      <c r="AK21" s="105">
        <f t="shared" si="5"/>
        <v>0</v>
      </c>
      <c r="AL21" s="101">
        <f t="shared" si="7"/>
        <v>0</v>
      </c>
      <c r="AM21" s="102">
        <f t="shared" si="6"/>
        <v>0</v>
      </c>
      <c r="AN21" s="190"/>
      <c r="AO21" s="180"/>
      <c r="AQ21" s="15"/>
      <c r="AR21" s="15"/>
      <c r="AS21" s="119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spans="1:61" s="13" customFormat="1" ht="24" customHeight="1">
      <c r="A22" s="173"/>
      <c r="B22" s="106"/>
      <c r="C22" s="107"/>
      <c r="D22" s="108"/>
      <c r="E22" s="109"/>
      <c r="F22" s="117"/>
      <c r="G22" s="118"/>
      <c r="H22" s="118"/>
      <c r="I22" s="118"/>
      <c r="J22" s="118"/>
      <c r="K22" s="118"/>
      <c r="L22" s="118"/>
      <c r="M22" s="118"/>
      <c r="N22" s="112">
        <f t="shared" si="8"/>
        <v>0</v>
      </c>
      <c r="O22" s="112">
        <f t="shared" si="0"/>
        <v>0</v>
      </c>
      <c r="P22" s="113">
        <f t="shared" si="1"/>
        <v>0</v>
      </c>
      <c r="Q22" s="114"/>
      <c r="R22" s="115"/>
      <c r="S22" s="115"/>
      <c r="T22" s="115"/>
      <c r="U22" s="115"/>
      <c r="V22" s="115"/>
      <c r="W22" s="115"/>
      <c r="X22" s="115"/>
      <c r="Y22" s="101">
        <f t="shared" si="2"/>
        <v>0</v>
      </c>
      <c r="Z22" s="105">
        <f t="shared" si="3"/>
        <v>0</v>
      </c>
      <c r="AA22" s="102">
        <f t="shared" si="4"/>
        <v>0</v>
      </c>
      <c r="AB22" s="116"/>
      <c r="AC22" s="115"/>
      <c r="AD22" s="115"/>
      <c r="AE22" s="115"/>
      <c r="AF22" s="115"/>
      <c r="AG22" s="115"/>
      <c r="AH22" s="115"/>
      <c r="AI22" s="115"/>
      <c r="AJ22" s="115"/>
      <c r="AK22" s="105">
        <f t="shared" si="5"/>
        <v>0</v>
      </c>
      <c r="AL22" s="101">
        <f t="shared" si="7"/>
        <v>0</v>
      </c>
      <c r="AM22" s="102">
        <f t="shared" si="6"/>
        <v>0</v>
      </c>
      <c r="AN22" s="190"/>
      <c r="AO22" s="180"/>
      <c r="AQ22" s="15"/>
      <c r="AR22" s="15"/>
      <c r="AS22" s="119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1:61" s="13" customFormat="1" ht="24" customHeight="1" thickBot="1">
      <c r="A23" s="173"/>
      <c r="B23" s="106"/>
      <c r="C23" s="120"/>
      <c r="D23" s="121"/>
      <c r="E23" s="122"/>
      <c r="F23" s="89"/>
      <c r="G23" s="90"/>
      <c r="H23" s="90"/>
      <c r="I23" s="90"/>
      <c r="J23" s="90"/>
      <c r="K23" s="90"/>
      <c r="L23" s="90"/>
      <c r="M23" s="90"/>
      <c r="N23" s="143">
        <f t="shared" si="8"/>
        <v>0</v>
      </c>
      <c r="O23" s="123">
        <f t="shared" si="0"/>
        <v>0</v>
      </c>
      <c r="P23" s="124">
        <f t="shared" si="1"/>
        <v>0</v>
      </c>
      <c r="Q23" s="125"/>
      <c r="R23" s="126"/>
      <c r="S23" s="126"/>
      <c r="T23" s="126"/>
      <c r="U23" s="126"/>
      <c r="V23" s="126"/>
      <c r="W23" s="126"/>
      <c r="X23" s="126"/>
      <c r="Y23" s="101">
        <f t="shared" si="2"/>
        <v>0</v>
      </c>
      <c r="Z23" s="128">
        <f t="shared" si="3"/>
        <v>0</v>
      </c>
      <c r="AA23" s="102">
        <f t="shared" si="4"/>
        <v>0</v>
      </c>
      <c r="AB23" s="127"/>
      <c r="AC23" s="126"/>
      <c r="AD23" s="126"/>
      <c r="AE23" s="126"/>
      <c r="AF23" s="126"/>
      <c r="AG23" s="126"/>
      <c r="AH23" s="126"/>
      <c r="AI23" s="126"/>
      <c r="AJ23" s="126"/>
      <c r="AK23" s="105">
        <f t="shared" si="5"/>
        <v>0</v>
      </c>
      <c r="AL23" s="101">
        <f t="shared" si="7"/>
        <v>0</v>
      </c>
      <c r="AM23" s="102">
        <f t="shared" si="6"/>
        <v>0</v>
      </c>
      <c r="AN23" s="191"/>
      <c r="AO23" s="181"/>
      <c r="AQ23" s="15"/>
      <c r="AR23" s="15"/>
      <c r="AS23" s="119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1:53" s="13" customFormat="1" ht="24" customHeight="1" thickBot="1">
      <c r="A24" s="174"/>
      <c r="B24" s="36"/>
      <c r="C24" s="231"/>
      <c r="D24" s="232"/>
      <c r="E24" s="233"/>
      <c r="F24" s="205" t="s">
        <v>51</v>
      </c>
      <c r="G24" s="195"/>
      <c r="H24" s="195"/>
      <c r="I24" s="195"/>
      <c r="J24" s="195"/>
      <c r="K24" s="195"/>
      <c r="L24" s="195"/>
      <c r="M24" s="206"/>
      <c r="N24" s="144">
        <f>IF(SUM($N10:$N23),(1-EXP(-((SUM($N10:$N23)/COUNTIF($N10:$N23,"&gt;0"))^1)))*($F$6-(MAX($N10:$N23)))*(1-1/(EXP((((COUNTIF($N10:$N23,"&gt;0")^1)-1)*0.1))))+(MAX($N10:$N23)),0)</f>
        <v>0</v>
      </c>
      <c r="O24" s="142">
        <f t="shared" si="0"/>
        <v>0</v>
      </c>
      <c r="P24" s="39">
        <f>IF(SUM($N10:$N23),(($O24*$B24)/100),0)</f>
        <v>0</v>
      </c>
      <c r="Q24" s="194" t="s">
        <v>50</v>
      </c>
      <c r="R24" s="195"/>
      <c r="S24" s="195"/>
      <c r="T24" s="195"/>
      <c r="U24" s="195"/>
      <c r="V24" s="195"/>
      <c r="W24" s="195"/>
      <c r="X24" s="206"/>
      <c r="Y24" s="38">
        <f>IF(SUM($Y10:$Y23),(1-EXP(-((SUM($Y10:$Y23)/COUNTIF($Y10:$Y23,"&gt;0"))^1)))*($F$6-(MAX($Y10:$Y23)))*(1-1/(EXP((((COUNTIF($Y10:$Y23,"&gt;0")^1)-1)*0.1))))+(MAX($Y10:$Y23)),0)</f>
        <v>0</v>
      </c>
      <c r="Z24" s="37">
        <f t="shared" si="3"/>
        <v>0</v>
      </c>
      <c r="AA24" s="39">
        <f>IF(SUM($Y10:$Y23),(($Z24*$B24)/100),0)</f>
        <v>0</v>
      </c>
      <c r="AB24" s="43">
        <f>+P24-AA24</f>
        <v>0</v>
      </c>
      <c r="AC24" s="145" t="s">
        <v>16</v>
      </c>
      <c r="AD24" s="194" t="s">
        <v>52</v>
      </c>
      <c r="AE24" s="195"/>
      <c r="AF24" s="195"/>
      <c r="AG24" s="195"/>
      <c r="AH24" s="195"/>
      <c r="AI24" s="195"/>
      <c r="AJ24" s="196"/>
      <c r="AK24" s="37">
        <f>IF(SUM($AK10:$AK23),(1-EXP(-((SUM($AK10:$AK23)/COUNTIF($AK10:$AK23,"&gt;0"))^1)))*($F$6-(MAX($AK10:$AK23)))*(1-1/(EXP((((COUNTIF($AK10:$AK23,"&gt;0")^1)-1)*0.1))))+(MAX($AK10:$AK23)),0)</f>
        <v>0</v>
      </c>
      <c r="AL24" s="37">
        <f>IF($AK24&lt;&gt;0,(($AK24-$O$6)/($F$6-$O$6))*100,0)</f>
        <v>0</v>
      </c>
      <c r="AM24" s="39">
        <f>IF(SUM($AK10:$AK23),(($AL24*$B24)/100),0)</f>
        <v>0</v>
      </c>
      <c r="AN24" s="40" t="s">
        <v>18</v>
      </c>
      <c r="AO24" s="41">
        <f>$P24-$AM24</f>
        <v>0</v>
      </c>
      <c r="AS24" s="14"/>
      <c r="AZ24" s="15"/>
      <c r="BA24" s="15"/>
    </row>
    <row r="25" spans="1:45" s="13" customFormat="1" ht="14.2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S25" s="14"/>
    </row>
    <row r="26" spans="1:45" s="13" customFormat="1" ht="14.2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S26" s="14"/>
    </row>
    <row r="27" s="87" customFormat="1" ht="14.25">
      <c r="AS27" s="88"/>
    </row>
    <row r="28" s="87" customFormat="1" ht="14.25">
      <c r="AS28" s="88"/>
    </row>
    <row r="29" s="87" customFormat="1" ht="14.25">
      <c r="AS29" s="88"/>
    </row>
    <row r="30" s="87" customFormat="1" ht="14.25">
      <c r="AS30" s="88"/>
    </row>
    <row r="31" s="87" customFormat="1" ht="14.25">
      <c r="AS31" s="88"/>
    </row>
    <row r="32" s="87" customFormat="1" ht="14.25">
      <c r="AS32" s="88"/>
    </row>
    <row r="33" s="87" customFormat="1" ht="14.25">
      <c r="AS33" s="88"/>
    </row>
    <row r="34" s="87" customFormat="1" ht="14.25">
      <c r="AS34" s="88"/>
    </row>
  </sheetData>
  <mergeCells count="39">
    <mergeCell ref="D4:E4"/>
    <mergeCell ref="F4:H4"/>
    <mergeCell ref="Y8:AA8"/>
    <mergeCell ref="C24:E24"/>
    <mergeCell ref="E8:E9"/>
    <mergeCell ref="C8:C9"/>
    <mergeCell ref="I5:M5"/>
    <mergeCell ref="D5:E5"/>
    <mergeCell ref="F5:H5"/>
    <mergeCell ref="O6:P6"/>
    <mergeCell ref="A3:P3"/>
    <mergeCell ref="W5:AD5"/>
    <mergeCell ref="W6:AD6"/>
    <mergeCell ref="A6:E6"/>
    <mergeCell ref="H6:N6"/>
    <mergeCell ref="F6:G6"/>
    <mergeCell ref="I4:K4"/>
    <mergeCell ref="L4:P4"/>
    <mergeCell ref="N5:P5"/>
    <mergeCell ref="A1:P2"/>
    <mergeCell ref="A8:A9"/>
    <mergeCell ref="F24:M24"/>
    <mergeCell ref="Q24:X24"/>
    <mergeCell ref="Q8:X8"/>
    <mergeCell ref="F8:M8"/>
    <mergeCell ref="W4:AD4"/>
    <mergeCell ref="A4:C5"/>
    <mergeCell ref="AB8:AB9"/>
    <mergeCell ref="N8:P8"/>
    <mergeCell ref="A10:A24"/>
    <mergeCell ref="D8:D9"/>
    <mergeCell ref="B8:B9"/>
    <mergeCell ref="AO10:AO23"/>
    <mergeCell ref="AC8:AJ8"/>
    <mergeCell ref="AK8:AM8"/>
    <mergeCell ref="AO8:AO9"/>
    <mergeCell ref="AN10:AN23"/>
    <mergeCell ref="AN8:AN9"/>
    <mergeCell ref="AD24:AJ24"/>
  </mergeCells>
  <printOptions horizontalCentered="1" verticalCentered="1"/>
  <pageMargins left="0.75" right="0.75" top="1" bottom="1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AZ24"/>
  <sheetViews>
    <sheetView zoomScale="75" zoomScaleNormal="75" workbookViewId="0" topLeftCell="A13">
      <selection activeCell="S4" sqref="S4"/>
    </sheetView>
  </sheetViews>
  <sheetFormatPr defaultColWidth="5.421875" defaultRowHeight="12.75"/>
  <cols>
    <col min="1" max="1" width="7.7109375" style="0" customWidth="1"/>
    <col min="2" max="2" width="5.421875" style="0" customWidth="1"/>
    <col min="3" max="3" width="13.00390625" style="0" customWidth="1"/>
    <col min="4" max="4" width="10.28125" style="0" customWidth="1"/>
    <col min="5" max="5" width="6.140625" style="0" bestFit="1" customWidth="1"/>
    <col min="6" max="11" width="4.7109375" style="0" customWidth="1"/>
    <col min="12" max="12" width="8.8515625" style="0" customWidth="1"/>
    <col min="13" max="13" width="8.140625" style="0" customWidth="1"/>
    <col min="14" max="14" width="7.140625" style="0" customWidth="1"/>
    <col min="15" max="20" width="5.7109375" style="0" customWidth="1"/>
    <col min="21" max="23" width="7.140625" style="0" customWidth="1"/>
    <col min="24" max="24" width="6.7109375" style="0" customWidth="1"/>
    <col min="25" max="25" width="7.28125" style="0" customWidth="1"/>
    <col min="26" max="26" width="6.28125" style="0" bestFit="1" customWidth="1"/>
    <col min="27" max="27" width="6.00390625" style="0" bestFit="1" customWidth="1"/>
    <col min="28" max="28" width="6.421875" style="0" bestFit="1" customWidth="1"/>
    <col min="29" max="33" width="7.140625" style="0" customWidth="1"/>
    <col min="34" max="34" width="5.00390625" style="0" customWidth="1"/>
    <col min="35" max="40" width="5.8515625" style="0" customWidth="1"/>
    <col min="41" max="41" width="7.140625" style="0" customWidth="1"/>
    <col min="42" max="42" width="8.140625" style="0" customWidth="1"/>
    <col min="43" max="43" width="7.140625" style="0" customWidth="1"/>
    <col min="44" max="44" width="7.8515625" style="0" customWidth="1"/>
    <col min="45" max="45" width="8.00390625" style="0" customWidth="1"/>
    <col min="46" max="46" width="7.421875" style="0" customWidth="1"/>
    <col min="47" max="47" width="8.140625" style="0" customWidth="1"/>
    <col min="48" max="48" width="7.57421875" style="0" customWidth="1"/>
    <col min="49" max="49" width="7.8515625" style="0" customWidth="1"/>
    <col min="50" max="50" width="9.140625" style="0" customWidth="1"/>
    <col min="51" max="51" width="6.8515625" style="0" customWidth="1"/>
    <col min="52" max="52" width="6.421875" style="0" customWidth="1"/>
    <col min="53" max="53" width="6.140625" style="0" customWidth="1"/>
  </cols>
  <sheetData>
    <row r="1" spans="1:19" ht="12.75" customHeight="1">
      <c r="A1" s="265" t="s">
        <v>28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/>
      <c r="N1" s="9"/>
      <c r="O1" s="9"/>
      <c r="P1" s="7"/>
      <c r="Q1" s="7"/>
      <c r="R1" s="7"/>
      <c r="S1" s="7"/>
    </row>
    <row r="2" spans="1:19" ht="12.75" customHeight="1">
      <c r="A2" s="268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70"/>
      <c r="N2" s="7"/>
      <c r="O2" s="7"/>
      <c r="P2" s="7"/>
      <c r="Q2" s="7"/>
      <c r="R2" s="7"/>
      <c r="S2" s="7"/>
    </row>
    <row r="3" spans="1:19" ht="13.5" customHeight="1" thickBot="1">
      <c r="A3" s="271" t="s">
        <v>10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3"/>
      <c r="N3" s="6"/>
      <c r="O3" s="6"/>
      <c r="P3" s="6"/>
      <c r="Q3" s="6"/>
      <c r="R3" s="6"/>
      <c r="S3" s="6"/>
    </row>
    <row r="4" spans="1:31" ht="69.75" customHeight="1">
      <c r="A4" s="320" t="s">
        <v>117</v>
      </c>
      <c r="B4" s="321"/>
      <c r="C4" s="321"/>
      <c r="D4" s="248" t="s">
        <v>29</v>
      </c>
      <c r="E4" s="248"/>
      <c r="F4" s="249" t="s">
        <v>113</v>
      </c>
      <c r="G4" s="249"/>
      <c r="H4" s="249"/>
      <c r="I4" s="249"/>
      <c r="J4" s="329" t="s">
        <v>115</v>
      </c>
      <c r="K4" s="329"/>
      <c r="L4" s="329"/>
      <c r="M4" s="330"/>
      <c r="N4" s="6"/>
      <c r="O4" s="6"/>
      <c r="P4" s="8"/>
      <c r="Q4" t="s">
        <v>11</v>
      </c>
      <c r="X4" s="274" t="s">
        <v>47</v>
      </c>
      <c r="Y4" s="275"/>
      <c r="Z4" s="275"/>
      <c r="AA4" s="275"/>
      <c r="AB4" s="275"/>
      <c r="AC4" s="275"/>
      <c r="AD4" s="275"/>
      <c r="AE4" s="19">
        <f>SUM($AG25:$AG959)</f>
        <v>0</v>
      </c>
    </row>
    <row r="5" spans="1:31" ht="71.25" customHeight="1">
      <c r="A5" s="320"/>
      <c r="B5" s="321"/>
      <c r="C5" s="321"/>
      <c r="D5" s="331" t="s">
        <v>114</v>
      </c>
      <c r="E5" s="331"/>
      <c r="F5" s="237" t="s">
        <v>111</v>
      </c>
      <c r="G5" s="237"/>
      <c r="H5" s="237"/>
      <c r="I5" s="237"/>
      <c r="J5" s="237"/>
      <c r="K5" s="250" t="s">
        <v>116</v>
      </c>
      <c r="L5" s="250"/>
      <c r="M5" s="251"/>
      <c r="N5" s="6"/>
      <c r="O5" s="6"/>
      <c r="P5" s="8"/>
      <c r="X5" s="252" t="s">
        <v>48</v>
      </c>
      <c r="Y5" s="253"/>
      <c r="Z5" s="253"/>
      <c r="AA5" s="253"/>
      <c r="AB5" s="253"/>
      <c r="AC5" s="253"/>
      <c r="AD5" s="253"/>
      <c r="AE5" s="10">
        <f>SUM(AY25:AY959)</f>
        <v>0</v>
      </c>
    </row>
    <row r="6" spans="1:31" ht="40.5" customHeight="1" thickBot="1">
      <c r="A6" s="284" t="s">
        <v>13</v>
      </c>
      <c r="B6" s="285"/>
      <c r="C6" s="285"/>
      <c r="D6" s="285"/>
      <c r="E6" s="150">
        <v>40</v>
      </c>
      <c r="F6" s="285" t="s">
        <v>14</v>
      </c>
      <c r="G6" s="285"/>
      <c r="H6" s="285"/>
      <c r="I6" s="285"/>
      <c r="J6" s="285"/>
      <c r="K6" s="285"/>
      <c r="L6" s="285"/>
      <c r="M6" s="151">
        <v>8</v>
      </c>
      <c r="N6" s="8"/>
      <c r="O6" s="2"/>
      <c r="P6" s="6"/>
      <c r="X6" s="278" t="s">
        <v>49</v>
      </c>
      <c r="Y6" s="279"/>
      <c r="Z6" s="279"/>
      <c r="AA6" s="279"/>
      <c r="AB6" s="279"/>
      <c r="AC6" s="279"/>
      <c r="AD6" s="279"/>
      <c r="AE6" s="20">
        <f>$AE$4+$AE$5</f>
        <v>0</v>
      </c>
    </row>
    <row r="7" spans="1:8" ht="13.5" thickBot="1">
      <c r="A7" s="1"/>
      <c r="B7" s="1"/>
      <c r="C7" s="1"/>
      <c r="D7" s="1"/>
      <c r="E7" s="1"/>
      <c r="F7" s="1"/>
      <c r="G7" s="1"/>
      <c r="H7" s="1"/>
    </row>
    <row r="8" spans="1:52" s="46" customFormat="1" ht="34.5" customHeight="1">
      <c r="A8" s="315" t="s">
        <v>21</v>
      </c>
      <c r="B8" s="307" t="s">
        <v>15</v>
      </c>
      <c r="C8" s="309" t="s">
        <v>20</v>
      </c>
      <c r="D8" s="276" t="s">
        <v>19</v>
      </c>
      <c r="E8" s="327" t="s">
        <v>43</v>
      </c>
      <c r="F8" s="324" t="s">
        <v>45</v>
      </c>
      <c r="G8" s="258"/>
      <c r="H8" s="258"/>
      <c r="I8" s="258"/>
      <c r="J8" s="258"/>
      <c r="K8" s="258"/>
      <c r="L8" s="325" t="s">
        <v>25</v>
      </c>
      <c r="M8" s="325"/>
      <c r="N8" s="326"/>
      <c r="O8" s="257" t="s">
        <v>44</v>
      </c>
      <c r="P8" s="258"/>
      <c r="Q8" s="258"/>
      <c r="R8" s="258"/>
      <c r="S8" s="258"/>
      <c r="T8" s="258"/>
      <c r="U8" s="313" t="s">
        <v>25</v>
      </c>
      <c r="V8" s="258"/>
      <c r="W8" s="314"/>
      <c r="X8" s="311" t="s">
        <v>42</v>
      </c>
      <c r="Y8" s="258"/>
      <c r="Z8" s="258"/>
      <c r="AA8" s="258"/>
      <c r="AB8" s="258"/>
      <c r="AC8" s="258"/>
      <c r="AD8" s="258"/>
      <c r="AE8" s="258"/>
      <c r="AF8" s="258"/>
      <c r="AG8" s="312"/>
      <c r="AH8" s="257" t="s">
        <v>41</v>
      </c>
      <c r="AI8" s="313" t="s">
        <v>70</v>
      </c>
      <c r="AJ8" s="313"/>
      <c r="AK8" s="313"/>
      <c r="AL8" s="313"/>
      <c r="AM8" s="313"/>
      <c r="AN8" s="313"/>
      <c r="AO8" s="313" t="s">
        <v>25</v>
      </c>
      <c r="AP8" s="313"/>
      <c r="AQ8" s="322"/>
      <c r="AR8" s="280" t="s">
        <v>85</v>
      </c>
      <c r="AS8" s="281"/>
      <c r="AT8" s="281"/>
      <c r="AU8" s="281"/>
      <c r="AV8" s="281"/>
      <c r="AW8" s="282"/>
      <c r="AX8" s="244" t="s">
        <v>46</v>
      </c>
      <c r="AY8" s="245"/>
      <c r="AZ8" s="332" t="s">
        <v>26</v>
      </c>
    </row>
    <row r="9" spans="1:52" s="46" customFormat="1" ht="36.75" customHeight="1" thickBot="1">
      <c r="A9" s="316"/>
      <c r="B9" s="308"/>
      <c r="C9" s="310"/>
      <c r="D9" s="277"/>
      <c r="E9" s="328"/>
      <c r="F9" s="79" t="s">
        <v>2</v>
      </c>
      <c r="G9" s="80" t="s">
        <v>3</v>
      </c>
      <c r="H9" s="80" t="s">
        <v>104</v>
      </c>
      <c r="I9" s="80" t="s">
        <v>7</v>
      </c>
      <c r="J9" s="80" t="s">
        <v>105</v>
      </c>
      <c r="K9" s="80" t="s">
        <v>4</v>
      </c>
      <c r="L9" s="165" t="s">
        <v>56</v>
      </c>
      <c r="M9" s="165" t="s">
        <v>57</v>
      </c>
      <c r="N9" s="166" t="s">
        <v>78</v>
      </c>
      <c r="O9" s="50" t="s">
        <v>2</v>
      </c>
      <c r="P9" s="51" t="s">
        <v>3</v>
      </c>
      <c r="Q9" s="51" t="s">
        <v>104</v>
      </c>
      <c r="R9" s="51" t="s">
        <v>7</v>
      </c>
      <c r="S9" s="51" t="s">
        <v>105</v>
      </c>
      <c r="T9" s="51" t="s">
        <v>4</v>
      </c>
      <c r="U9" s="52" t="s">
        <v>58</v>
      </c>
      <c r="V9" s="52" t="s">
        <v>59</v>
      </c>
      <c r="W9" s="53" t="s">
        <v>79</v>
      </c>
      <c r="X9" s="54" t="s">
        <v>33</v>
      </c>
      <c r="Y9" s="44" t="s">
        <v>55</v>
      </c>
      <c r="Z9" s="44" t="s">
        <v>60</v>
      </c>
      <c r="AA9" s="44" t="s">
        <v>61</v>
      </c>
      <c r="AB9" s="44" t="s">
        <v>62</v>
      </c>
      <c r="AC9" s="44" t="s">
        <v>34</v>
      </c>
      <c r="AD9" s="44" t="s">
        <v>9</v>
      </c>
      <c r="AE9" s="44" t="s">
        <v>8</v>
      </c>
      <c r="AF9" s="44" t="s">
        <v>35</v>
      </c>
      <c r="AG9" s="55" t="s">
        <v>81</v>
      </c>
      <c r="AH9" s="323"/>
      <c r="AI9" s="51" t="s">
        <v>63</v>
      </c>
      <c r="AJ9" s="51" t="s">
        <v>64</v>
      </c>
      <c r="AK9" s="51" t="s">
        <v>106</v>
      </c>
      <c r="AL9" s="51" t="s">
        <v>65</v>
      </c>
      <c r="AM9" s="51" t="s">
        <v>107</v>
      </c>
      <c r="AN9" s="51" t="s">
        <v>66</v>
      </c>
      <c r="AO9" s="52" t="s">
        <v>84</v>
      </c>
      <c r="AP9" s="52" t="s">
        <v>77</v>
      </c>
      <c r="AQ9" s="52" t="s">
        <v>80</v>
      </c>
      <c r="AR9" s="56" t="s">
        <v>71</v>
      </c>
      <c r="AS9" s="44" t="s">
        <v>72</v>
      </c>
      <c r="AT9" s="44" t="s">
        <v>73</v>
      </c>
      <c r="AU9" s="44" t="s">
        <v>74</v>
      </c>
      <c r="AV9" s="44" t="s">
        <v>75</v>
      </c>
      <c r="AW9" s="57" t="s">
        <v>82</v>
      </c>
      <c r="AX9" s="58" t="s">
        <v>17</v>
      </c>
      <c r="AY9" s="59" t="s">
        <v>83</v>
      </c>
      <c r="AZ9" s="333"/>
    </row>
    <row r="10" spans="1:52" s="46" customFormat="1" ht="25.5" customHeight="1">
      <c r="A10" s="334" t="s">
        <v>0</v>
      </c>
      <c r="B10" s="45"/>
      <c r="C10" s="60"/>
      <c r="D10" s="61"/>
      <c r="E10" s="159"/>
      <c r="F10" s="152"/>
      <c r="G10" s="153"/>
      <c r="H10" s="153"/>
      <c r="I10" s="153"/>
      <c r="J10" s="153"/>
      <c r="K10" s="153"/>
      <c r="L10" s="167">
        <f aca="true" t="shared" si="0" ref="L10:L23">$F10+$G10+$H10+$I10+$J10+$K10</f>
        <v>0</v>
      </c>
      <c r="M10" s="168">
        <f aca="true" t="shared" si="1" ref="M10:M24">IF($L10&lt;&gt;0,(($L10-$M$6)/($E$6-$M$6))*100,0)</f>
        <v>0</v>
      </c>
      <c r="N10" s="169">
        <f aca="true" t="shared" si="2" ref="N10:N23">($M10*$B10)/100</f>
        <v>0</v>
      </c>
      <c r="O10" s="64"/>
      <c r="P10" s="65"/>
      <c r="Q10" s="65"/>
      <c r="R10" s="65"/>
      <c r="S10" s="65"/>
      <c r="T10" s="65"/>
      <c r="U10" s="66">
        <f aca="true" t="shared" si="3" ref="U10:U23">$O10+$P10+$Q10+$R10+$S10+$T10</f>
        <v>0</v>
      </c>
      <c r="V10" s="66">
        <f aca="true" t="shared" si="4" ref="V10:V24">IF($U10&lt;&gt;0,(($U10-$M$6)/($E$6-$M$6))*100,0)</f>
        <v>0</v>
      </c>
      <c r="W10" s="67">
        <f aca="true" t="shared" si="5" ref="W10:W23">($V10*$B10)/100</f>
        <v>0</v>
      </c>
      <c r="X10" s="338"/>
      <c r="Y10" s="259"/>
      <c r="Z10" s="259"/>
      <c r="AA10" s="259"/>
      <c r="AB10" s="259"/>
      <c r="AC10" s="259">
        <f>+AB10-AA10</f>
        <v>0</v>
      </c>
      <c r="AD10" s="259"/>
      <c r="AE10" s="259">
        <f>(1/(1+$AD10))+(($AD10*(ABS(($M24-$V24))-50))/(50*(1+$AD10)))</f>
        <v>1</v>
      </c>
      <c r="AF10" s="259">
        <f>$AE10*$AC10</f>
        <v>0</v>
      </c>
      <c r="AG10" s="298">
        <f>$AF10*$B10</f>
        <v>0</v>
      </c>
      <c r="AH10" s="68"/>
      <c r="AI10" s="65"/>
      <c r="AJ10" s="65"/>
      <c r="AK10" s="65"/>
      <c r="AL10" s="65"/>
      <c r="AM10" s="65"/>
      <c r="AN10" s="65"/>
      <c r="AO10" s="66">
        <f aca="true" t="shared" si="6" ref="AO10:AO23">$AI10+$AJ10+$AK10+$AL10+$AM10+$AN10</f>
        <v>0</v>
      </c>
      <c r="AP10" s="66">
        <f aca="true" t="shared" si="7" ref="AP10:AP24">IF($AO10&lt;&gt;0,(($AO10-$M$6)/($E$6-$M$6))*100,0)</f>
        <v>0</v>
      </c>
      <c r="AQ10" s="67">
        <f aca="true" t="shared" si="8" ref="AQ10:AQ23">($AP10*$B10)/100</f>
        <v>0</v>
      </c>
      <c r="AR10" s="317"/>
      <c r="AS10" s="259"/>
      <c r="AT10" s="259">
        <f>+AS10-AA10</f>
        <v>0</v>
      </c>
      <c r="AU10" s="259">
        <f>(1/(1+$AD10))+(($AD10*(ABS(($M24-$AP24))-50))/(50*(1+$AD10)))</f>
        <v>1</v>
      </c>
      <c r="AV10" s="259">
        <f>$AT10*$AU10</f>
        <v>0</v>
      </c>
      <c r="AW10" s="304">
        <f>$AV10*$B10</f>
        <v>0</v>
      </c>
      <c r="AX10" s="301">
        <f>$AS24-$Y24</f>
        <v>0</v>
      </c>
      <c r="AY10" s="262">
        <f>$AW10-$AG10</f>
        <v>0</v>
      </c>
      <c r="AZ10" s="289"/>
    </row>
    <row r="11" spans="1:52" s="46" customFormat="1" ht="25.5" customHeight="1">
      <c r="A11" s="335"/>
      <c r="B11" s="69"/>
      <c r="C11" s="70"/>
      <c r="D11" s="71"/>
      <c r="E11" s="160"/>
      <c r="F11" s="117"/>
      <c r="G11" s="118"/>
      <c r="H11" s="118"/>
      <c r="I11" s="118"/>
      <c r="J11" s="118"/>
      <c r="K11" s="118"/>
      <c r="L11" s="161">
        <f t="shared" si="0"/>
        <v>0</v>
      </c>
      <c r="M11" s="62">
        <f t="shared" si="1"/>
        <v>0</v>
      </c>
      <c r="N11" s="63">
        <f t="shared" si="2"/>
        <v>0</v>
      </c>
      <c r="O11" s="74"/>
      <c r="P11" s="75"/>
      <c r="Q11" s="75"/>
      <c r="R11" s="75"/>
      <c r="S11" s="75"/>
      <c r="T11" s="75"/>
      <c r="U11" s="66">
        <f t="shared" si="3"/>
        <v>0</v>
      </c>
      <c r="V11" s="66">
        <f t="shared" si="4"/>
        <v>0</v>
      </c>
      <c r="W11" s="67">
        <f t="shared" si="5"/>
        <v>0</v>
      </c>
      <c r="X11" s="339"/>
      <c r="Y11" s="260"/>
      <c r="Z11" s="260"/>
      <c r="AA11" s="260"/>
      <c r="AB11" s="260"/>
      <c r="AC11" s="260"/>
      <c r="AD11" s="260"/>
      <c r="AE11" s="260"/>
      <c r="AF11" s="260"/>
      <c r="AG11" s="299"/>
      <c r="AH11" s="76"/>
      <c r="AI11" s="75"/>
      <c r="AJ11" s="75"/>
      <c r="AK11" s="75"/>
      <c r="AL11" s="75"/>
      <c r="AM11" s="75"/>
      <c r="AN11" s="75"/>
      <c r="AO11" s="66">
        <f t="shared" si="6"/>
        <v>0</v>
      </c>
      <c r="AP11" s="66">
        <f t="shared" si="7"/>
        <v>0</v>
      </c>
      <c r="AQ11" s="67">
        <f t="shared" si="8"/>
        <v>0</v>
      </c>
      <c r="AR11" s="318"/>
      <c r="AS11" s="260"/>
      <c r="AT11" s="260"/>
      <c r="AU11" s="260"/>
      <c r="AV11" s="260"/>
      <c r="AW11" s="305"/>
      <c r="AX11" s="302"/>
      <c r="AY11" s="263"/>
      <c r="AZ11" s="290"/>
    </row>
    <row r="12" spans="1:52" s="46" customFormat="1" ht="25.5" customHeight="1">
      <c r="A12" s="335"/>
      <c r="B12" s="69"/>
      <c r="C12" s="70"/>
      <c r="D12" s="71"/>
      <c r="E12" s="160"/>
      <c r="F12" s="117"/>
      <c r="G12" s="118"/>
      <c r="H12" s="118"/>
      <c r="I12" s="118"/>
      <c r="J12" s="118"/>
      <c r="K12" s="118"/>
      <c r="L12" s="161">
        <f t="shared" si="0"/>
        <v>0</v>
      </c>
      <c r="M12" s="62">
        <f t="shared" si="1"/>
        <v>0</v>
      </c>
      <c r="N12" s="63">
        <f t="shared" si="2"/>
        <v>0</v>
      </c>
      <c r="O12" s="74"/>
      <c r="P12" s="75"/>
      <c r="Q12" s="75"/>
      <c r="R12" s="75"/>
      <c r="S12" s="75"/>
      <c r="T12" s="75"/>
      <c r="U12" s="66">
        <f t="shared" si="3"/>
        <v>0</v>
      </c>
      <c r="V12" s="66">
        <f t="shared" si="4"/>
        <v>0</v>
      </c>
      <c r="W12" s="67">
        <f t="shared" si="5"/>
        <v>0</v>
      </c>
      <c r="X12" s="339"/>
      <c r="Y12" s="260"/>
      <c r="Z12" s="260"/>
      <c r="AA12" s="260"/>
      <c r="AB12" s="260"/>
      <c r="AC12" s="260"/>
      <c r="AD12" s="260"/>
      <c r="AE12" s="260"/>
      <c r="AF12" s="260"/>
      <c r="AG12" s="299"/>
      <c r="AH12" s="76"/>
      <c r="AI12" s="75"/>
      <c r="AJ12" s="75"/>
      <c r="AK12" s="75"/>
      <c r="AL12" s="75"/>
      <c r="AM12" s="75"/>
      <c r="AN12" s="75"/>
      <c r="AO12" s="66">
        <f t="shared" si="6"/>
        <v>0</v>
      </c>
      <c r="AP12" s="66">
        <f t="shared" si="7"/>
        <v>0</v>
      </c>
      <c r="AQ12" s="67">
        <f t="shared" si="8"/>
        <v>0</v>
      </c>
      <c r="AR12" s="318"/>
      <c r="AS12" s="260"/>
      <c r="AT12" s="260"/>
      <c r="AU12" s="260"/>
      <c r="AV12" s="260"/>
      <c r="AW12" s="305"/>
      <c r="AX12" s="302"/>
      <c r="AY12" s="263"/>
      <c r="AZ12" s="290"/>
    </row>
    <row r="13" spans="1:52" s="46" customFormat="1" ht="25.5" customHeight="1">
      <c r="A13" s="335"/>
      <c r="B13" s="69"/>
      <c r="C13" s="70"/>
      <c r="D13" s="71"/>
      <c r="E13" s="160"/>
      <c r="F13" s="117"/>
      <c r="G13" s="118"/>
      <c r="H13" s="118"/>
      <c r="I13" s="118"/>
      <c r="J13" s="118"/>
      <c r="K13" s="118"/>
      <c r="L13" s="161">
        <f t="shared" si="0"/>
        <v>0</v>
      </c>
      <c r="M13" s="62">
        <f t="shared" si="1"/>
        <v>0</v>
      </c>
      <c r="N13" s="63">
        <f t="shared" si="2"/>
        <v>0</v>
      </c>
      <c r="O13" s="74"/>
      <c r="P13" s="75"/>
      <c r="Q13" s="75"/>
      <c r="R13" s="75"/>
      <c r="S13" s="75"/>
      <c r="T13" s="75"/>
      <c r="U13" s="66">
        <f t="shared" si="3"/>
        <v>0</v>
      </c>
      <c r="V13" s="66">
        <f t="shared" si="4"/>
        <v>0</v>
      </c>
      <c r="W13" s="67">
        <f t="shared" si="5"/>
        <v>0</v>
      </c>
      <c r="X13" s="339"/>
      <c r="Y13" s="260"/>
      <c r="Z13" s="260"/>
      <c r="AA13" s="260"/>
      <c r="AB13" s="260"/>
      <c r="AC13" s="260"/>
      <c r="AD13" s="260"/>
      <c r="AE13" s="260"/>
      <c r="AF13" s="260"/>
      <c r="AG13" s="299"/>
      <c r="AH13" s="76"/>
      <c r="AI13" s="75"/>
      <c r="AJ13" s="75"/>
      <c r="AK13" s="75"/>
      <c r="AL13" s="75"/>
      <c r="AM13" s="75"/>
      <c r="AN13" s="75"/>
      <c r="AO13" s="66">
        <f t="shared" si="6"/>
        <v>0</v>
      </c>
      <c r="AP13" s="66">
        <f t="shared" si="7"/>
        <v>0</v>
      </c>
      <c r="AQ13" s="67">
        <f t="shared" si="8"/>
        <v>0</v>
      </c>
      <c r="AR13" s="318"/>
      <c r="AS13" s="260"/>
      <c r="AT13" s="260"/>
      <c r="AU13" s="260"/>
      <c r="AV13" s="260"/>
      <c r="AW13" s="305"/>
      <c r="AX13" s="302"/>
      <c r="AY13" s="263"/>
      <c r="AZ13" s="290"/>
    </row>
    <row r="14" spans="1:52" s="46" customFormat="1" ht="25.5" customHeight="1">
      <c r="A14" s="335"/>
      <c r="B14" s="69"/>
      <c r="C14" s="70"/>
      <c r="D14" s="71"/>
      <c r="E14" s="160"/>
      <c r="F14" s="162"/>
      <c r="G14" s="163"/>
      <c r="H14" s="163"/>
      <c r="I14" s="163"/>
      <c r="J14" s="163"/>
      <c r="K14" s="163"/>
      <c r="L14" s="62">
        <f t="shared" si="0"/>
        <v>0</v>
      </c>
      <c r="M14" s="62">
        <f t="shared" si="1"/>
        <v>0</v>
      </c>
      <c r="N14" s="63">
        <f t="shared" si="2"/>
        <v>0</v>
      </c>
      <c r="O14" s="74"/>
      <c r="P14" s="75"/>
      <c r="Q14" s="75"/>
      <c r="R14" s="75"/>
      <c r="S14" s="75"/>
      <c r="T14" s="75"/>
      <c r="U14" s="66">
        <f t="shared" si="3"/>
        <v>0</v>
      </c>
      <c r="V14" s="66">
        <f t="shared" si="4"/>
        <v>0</v>
      </c>
      <c r="W14" s="67">
        <f t="shared" si="5"/>
        <v>0</v>
      </c>
      <c r="X14" s="339"/>
      <c r="Y14" s="260"/>
      <c r="Z14" s="260"/>
      <c r="AA14" s="260"/>
      <c r="AB14" s="260"/>
      <c r="AC14" s="260"/>
      <c r="AD14" s="260"/>
      <c r="AE14" s="260"/>
      <c r="AF14" s="260"/>
      <c r="AG14" s="299"/>
      <c r="AH14" s="76"/>
      <c r="AI14" s="75"/>
      <c r="AJ14" s="75"/>
      <c r="AK14" s="75"/>
      <c r="AL14" s="75"/>
      <c r="AM14" s="75"/>
      <c r="AN14" s="75"/>
      <c r="AO14" s="66">
        <f t="shared" si="6"/>
        <v>0</v>
      </c>
      <c r="AP14" s="66">
        <f t="shared" si="7"/>
        <v>0</v>
      </c>
      <c r="AQ14" s="67">
        <f t="shared" si="8"/>
        <v>0</v>
      </c>
      <c r="AR14" s="318"/>
      <c r="AS14" s="260"/>
      <c r="AT14" s="260"/>
      <c r="AU14" s="260"/>
      <c r="AV14" s="260"/>
      <c r="AW14" s="305"/>
      <c r="AX14" s="302"/>
      <c r="AY14" s="263"/>
      <c r="AZ14" s="290"/>
    </row>
    <row r="15" spans="1:52" s="46" customFormat="1" ht="25.5" customHeight="1">
      <c r="A15" s="335"/>
      <c r="B15" s="69"/>
      <c r="C15" s="70"/>
      <c r="D15" s="71"/>
      <c r="E15" s="160"/>
      <c r="F15" s="72"/>
      <c r="G15" s="73"/>
      <c r="H15" s="73"/>
      <c r="I15" s="73"/>
      <c r="J15" s="73"/>
      <c r="K15" s="73"/>
      <c r="L15" s="62">
        <f t="shared" si="0"/>
        <v>0</v>
      </c>
      <c r="M15" s="62">
        <f t="shared" si="1"/>
        <v>0</v>
      </c>
      <c r="N15" s="63">
        <f t="shared" si="2"/>
        <v>0</v>
      </c>
      <c r="O15" s="74"/>
      <c r="P15" s="75"/>
      <c r="Q15" s="75"/>
      <c r="R15" s="75"/>
      <c r="S15" s="75"/>
      <c r="T15" s="75"/>
      <c r="U15" s="66">
        <f t="shared" si="3"/>
        <v>0</v>
      </c>
      <c r="V15" s="66">
        <f t="shared" si="4"/>
        <v>0</v>
      </c>
      <c r="W15" s="67">
        <f t="shared" si="5"/>
        <v>0</v>
      </c>
      <c r="X15" s="339"/>
      <c r="Y15" s="260"/>
      <c r="Z15" s="260"/>
      <c r="AA15" s="260"/>
      <c r="AB15" s="260"/>
      <c r="AC15" s="260"/>
      <c r="AD15" s="260"/>
      <c r="AE15" s="260"/>
      <c r="AF15" s="260"/>
      <c r="AG15" s="299"/>
      <c r="AH15" s="76"/>
      <c r="AI15" s="75"/>
      <c r="AJ15" s="75"/>
      <c r="AK15" s="75"/>
      <c r="AL15" s="75"/>
      <c r="AM15" s="75"/>
      <c r="AN15" s="75"/>
      <c r="AO15" s="66">
        <f t="shared" si="6"/>
        <v>0</v>
      </c>
      <c r="AP15" s="66">
        <f t="shared" si="7"/>
        <v>0</v>
      </c>
      <c r="AQ15" s="67">
        <f t="shared" si="8"/>
        <v>0</v>
      </c>
      <c r="AR15" s="318"/>
      <c r="AS15" s="260"/>
      <c r="AT15" s="260"/>
      <c r="AU15" s="260"/>
      <c r="AV15" s="260"/>
      <c r="AW15" s="305"/>
      <c r="AX15" s="302"/>
      <c r="AY15" s="263"/>
      <c r="AZ15" s="290"/>
    </row>
    <row r="16" spans="1:52" s="46" customFormat="1" ht="25.5" customHeight="1">
      <c r="A16" s="335"/>
      <c r="B16" s="69"/>
      <c r="C16" s="70"/>
      <c r="D16" s="71"/>
      <c r="E16" s="160"/>
      <c r="F16" s="72"/>
      <c r="G16" s="73"/>
      <c r="H16" s="73"/>
      <c r="I16" s="73"/>
      <c r="J16" s="73"/>
      <c r="K16" s="73"/>
      <c r="L16" s="62">
        <f t="shared" si="0"/>
        <v>0</v>
      </c>
      <c r="M16" s="62">
        <f t="shared" si="1"/>
        <v>0</v>
      </c>
      <c r="N16" s="63">
        <f t="shared" si="2"/>
        <v>0</v>
      </c>
      <c r="O16" s="74"/>
      <c r="P16" s="75"/>
      <c r="Q16" s="75"/>
      <c r="R16" s="75"/>
      <c r="S16" s="75"/>
      <c r="T16" s="75"/>
      <c r="U16" s="66">
        <f t="shared" si="3"/>
        <v>0</v>
      </c>
      <c r="V16" s="66">
        <f t="shared" si="4"/>
        <v>0</v>
      </c>
      <c r="W16" s="67">
        <f t="shared" si="5"/>
        <v>0</v>
      </c>
      <c r="X16" s="339"/>
      <c r="Y16" s="260"/>
      <c r="Z16" s="260"/>
      <c r="AA16" s="260"/>
      <c r="AB16" s="260"/>
      <c r="AC16" s="260"/>
      <c r="AD16" s="260"/>
      <c r="AE16" s="260"/>
      <c r="AF16" s="260"/>
      <c r="AG16" s="299"/>
      <c r="AH16" s="76"/>
      <c r="AI16" s="75"/>
      <c r="AJ16" s="75"/>
      <c r="AK16" s="75"/>
      <c r="AL16" s="75"/>
      <c r="AM16" s="75"/>
      <c r="AN16" s="75"/>
      <c r="AO16" s="66">
        <f t="shared" si="6"/>
        <v>0</v>
      </c>
      <c r="AP16" s="66">
        <f t="shared" si="7"/>
        <v>0</v>
      </c>
      <c r="AQ16" s="67">
        <f t="shared" si="8"/>
        <v>0</v>
      </c>
      <c r="AR16" s="318"/>
      <c r="AS16" s="260"/>
      <c r="AT16" s="260"/>
      <c r="AU16" s="260"/>
      <c r="AV16" s="260"/>
      <c r="AW16" s="305"/>
      <c r="AX16" s="302"/>
      <c r="AY16" s="263"/>
      <c r="AZ16" s="290"/>
    </row>
    <row r="17" spans="1:52" s="46" customFormat="1" ht="25.5" customHeight="1">
      <c r="A17" s="335"/>
      <c r="B17" s="69"/>
      <c r="C17" s="70"/>
      <c r="D17" s="71"/>
      <c r="E17" s="160"/>
      <c r="F17" s="72"/>
      <c r="G17" s="73"/>
      <c r="H17" s="73"/>
      <c r="I17" s="73"/>
      <c r="J17" s="73"/>
      <c r="K17" s="73"/>
      <c r="L17" s="62">
        <f t="shared" si="0"/>
        <v>0</v>
      </c>
      <c r="M17" s="62">
        <f t="shared" si="1"/>
        <v>0</v>
      </c>
      <c r="N17" s="63">
        <f t="shared" si="2"/>
        <v>0</v>
      </c>
      <c r="O17" s="74"/>
      <c r="P17" s="75"/>
      <c r="Q17" s="75"/>
      <c r="R17" s="75"/>
      <c r="S17" s="75"/>
      <c r="T17" s="75"/>
      <c r="U17" s="66">
        <f t="shared" si="3"/>
        <v>0</v>
      </c>
      <c r="V17" s="66">
        <f t="shared" si="4"/>
        <v>0</v>
      </c>
      <c r="W17" s="67">
        <f t="shared" si="5"/>
        <v>0</v>
      </c>
      <c r="X17" s="339"/>
      <c r="Y17" s="260"/>
      <c r="Z17" s="260"/>
      <c r="AA17" s="260"/>
      <c r="AB17" s="260"/>
      <c r="AC17" s="260"/>
      <c r="AD17" s="260"/>
      <c r="AE17" s="260"/>
      <c r="AF17" s="260"/>
      <c r="AG17" s="299"/>
      <c r="AH17" s="76"/>
      <c r="AI17" s="75"/>
      <c r="AJ17" s="75"/>
      <c r="AK17" s="75"/>
      <c r="AL17" s="75"/>
      <c r="AM17" s="75"/>
      <c r="AN17" s="75"/>
      <c r="AO17" s="66">
        <f t="shared" si="6"/>
        <v>0</v>
      </c>
      <c r="AP17" s="66">
        <f t="shared" si="7"/>
        <v>0</v>
      </c>
      <c r="AQ17" s="67">
        <f t="shared" si="8"/>
        <v>0</v>
      </c>
      <c r="AR17" s="318"/>
      <c r="AS17" s="260"/>
      <c r="AT17" s="260"/>
      <c r="AU17" s="260"/>
      <c r="AV17" s="260"/>
      <c r="AW17" s="305"/>
      <c r="AX17" s="302"/>
      <c r="AY17" s="263"/>
      <c r="AZ17" s="290"/>
    </row>
    <row r="18" spans="1:52" s="46" customFormat="1" ht="25.5" customHeight="1">
      <c r="A18" s="335"/>
      <c r="B18" s="69"/>
      <c r="C18" s="70"/>
      <c r="D18" s="71"/>
      <c r="E18" s="160"/>
      <c r="F18" s="72"/>
      <c r="G18" s="73"/>
      <c r="H18" s="73"/>
      <c r="I18" s="73"/>
      <c r="J18" s="73"/>
      <c r="K18" s="73"/>
      <c r="L18" s="62">
        <f t="shared" si="0"/>
        <v>0</v>
      </c>
      <c r="M18" s="62">
        <f t="shared" si="1"/>
        <v>0</v>
      </c>
      <c r="N18" s="63">
        <f t="shared" si="2"/>
        <v>0</v>
      </c>
      <c r="O18" s="74"/>
      <c r="P18" s="75"/>
      <c r="Q18" s="75"/>
      <c r="R18" s="75"/>
      <c r="S18" s="75"/>
      <c r="T18" s="75"/>
      <c r="U18" s="66">
        <f t="shared" si="3"/>
        <v>0</v>
      </c>
      <c r="V18" s="66">
        <f t="shared" si="4"/>
        <v>0</v>
      </c>
      <c r="W18" s="67">
        <f t="shared" si="5"/>
        <v>0</v>
      </c>
      <c r="X18" s="339"/>
      <c r="Y18" s="260"/>
      <c r="Z18" s="260"/>
      <c r="AA18" s="260"/>
      <c r="AB18" s="260"/>
      <c r="AC18" s="260"/>
      <c r="AD18" s="260"/>
      <c r="AE18" s="260"/>
      <c r="AF18" s="260"/>
      <c r="AG18" s="299"/>
      <c r="AH18" s="76"/>
      <c r="AI18" s="75"/>
      <c r="AJ18" s="75"/>
      <c r="AK18" s="75"/>
      <c r="AL18" s="75"/>
      <c r="AM18" s="75"/>
      <c r="AN18" s="75"/>
      <c r="AO18" s="66">
        <f t="shared" si="6"/>
        <v>0</v>
      </c>
      <c r="AP18" s="66">
        <f t="shared" si="7"/>
        <v>0</v>
      </c>
      <c r="AQ18" s="67">
        <f t="shared" si="8"/>
        <v>0</v>
      </c>
      <c r="AR18" s="318"/>
      <c r="AS18" s="260"/>
      <c r="AT18" s="260"/>
      <c r="AU18" s="260"/>
      <c r="AV18" s="260"/>
      <c r="AW18" s="305"/>
      <c r="AX18" s="302"/>
      <c r="AY18" s="263"/>
      <c r="AZ18" s="290"/>
    </row>
    <row r="19" spans="1:52" s="46" customFormat="1" ht="25.5" customHeight="1">
      <c r="A19" s="335"/>
      <c r="B19" s="69"/>
      <c r="C19" s="70"/>
      <c r="D19" s="71"/>
      <c r="E19" s="160"/>
      <c r="F19" s="72"/>
      <c r="G19" s="73"/>
      <c r="H19" s="73"/>
      <c r="I19" s="73"/>
      <c r="J19" s="73"/>
      <c r="K19" s="73"/>
      <c r="L19" s="62">
        <f t="shared" si="0"/>
        <v>0</v>
      </c>
      <c r="M19" s="62">
        <f t="shared" si="1"/>
        <v>0</v>
      </c>
      <c r="N19" s="63">
        <f t="shared" si="2"/>
        <v>0</v>
      </c>
      <c r="O19" s="74"/>
      <c r="P19" s="75"/>
      <c r="Q19" s="75"/>
      <c r="R19" s="75"/>
      <c r="S19" s="75"/>
      <c r="T19" s="75"/>
      <c r="U19" s="66">
        <f t="shared" si="3"/>
        <v>0</v>
      </c>
      <c r="V19" s="66">
        <f t="shared" si="4"/>
        <v>0</v>
      </c>
      <c r="W19" s="67">
        <f t="shared" si="5"/>
        <v>0</v>
      </c>
      <c r="X19" s="339"/>
      <c r="Y19" s="260"/>
      <c r="Z19" s="260"/>
      <c r="AA19" s="260"/>
      <c r="AB19" s="260"/>
      <c r="AC19" s="260"/>
      <c r="AD19" s="260"/>
      <c r="AE19" s="260"/>
      <c r="AF19" s="260"/>
      <c r="AG19" s="299"/>
      <c r="AH19" s="76"/>
      <c r="AI19" s="75"/>
      <c r="AJ19" s="75"/>
      <c r="AK19" s="75"/>
      <c r="AL19" s="75"/>
      <c r="AM19" s="75"/>
      <c r="AN19" s="75"/>
      <c r="AO19" s="66">
        <f t="shared" si="6"/>
        <v>0</v>
      </c>
      <c r="AP19" s="66">
        <f t="shared" si="7"/>
        <v>0</v>
      </c>
      <c r="AQ19" s="67">
        <f t="shared" si="8"/>
        <v>0</v>
      </c>
      <c r="AR19" s="318"/>
      <c r="AS19" s="260"/>
      <c r="AT19" s="260"/>
      <c r="AU19" s="260"/>
      <c r="AV19" s="260"/>
      <c r="AW19" s="305"/>
      <c r="AX19" s="302"/>
      <c r="AY19" s="263"/>
      <c r="AZ19" s="290"/>
    </row>
    <row r="20" spans="1:52" s="46" customFormat="1" ht="25.5" customHeight="1">
      <c r="A20" s="335"/>
      <c r="B20" s="69"/>
      <c r="C20" s="70"/>
      <c r="D20" s="71"/>
      <c r="E20" s="160"/>
      <c r="F20" s="72"/>
      <c r="G20" s="73"/>
      <c r="H20" s="73"/>
      <c r="I20" s="73"/>
      <c r="J20" s="73"/>
      <c r="K20" s="73"/>
      <c r="L20" s="62">
        <f t="shared" si="0"/>
        <v>0</v>
      </c>
      <c r="M20" s="62">
        <f t="shared" si="1"/>
        <v>0</v>
      </c>
      <c r="N20" s="63">
        <f t="shared" si="2"/>
        <v>0</v>
      </c>
      <c r="O20" s="74"/>
      <c r="P20" s="75"/>
      <c r="Q20" s="75"/>
      <c r="R20" s="75"/>
      <c r="S20" s="75"/>
      <c r="T20" s="75"/>
      <c r="U20" s="66">
        <f t="shared" si="3"/>
        <v>0</v>
      </c>
      <c r="V20" s="66">
        <f t="shared" si="4"/>
        <v>0</v>
      </c>
      <c r="W20" s="67">
        <f t="shared" si="5"/>
        <v>0</v>
      </c>
      <c r="X20" s="339"/>
      <c r="Y20" s="260"/>
      <c r="Z20" s="260"/>
      <c r="AA20" s="260"/>
      <c r="AB20" s="260"/>
      <c r="AC20" s="260"/>
      <c r="AD20" s="260"/>
      <c r="AE20" s="260"/>
      <c r="AF20" s="260"/>
      <c r="AG20" s="299"/>
      <c r="AH20" s="76"/>
      <c r="AI20" s="75"/>
      <c r="AJ20" s="75"/>
      <c r="AK20" s="75"/>
      <c r="AL20" s="75"/>
      <c r="AM20" s="75"/>
      <c r="AN20" s="75"/>
      <c r="AO20" s="66">
        <f t="shared" si="6"/>
        <v>0</v>
      </c>
      <c r="AP20" s="66">
        <f t="shared" si="7"/>
        <v>0</v>
      </c>
      <c r="AQ20" s="67">
        <f t="shared" si="8"/>
        <v>0</v>
      </c>
      <c r="AR20" s="318"/>
      <c r="AS20" s="260"/>
      <c r="AT20" s="260"/>
      <c r="AU20" s="260"/>
      <c r="AV20" s="260"/>
      <c r="AW20" s="305"/>
      <c r="AX20" s="302"/>
      <c r="AY20" s="263"/>
      <c r="AZ20" s="290"/>
    </row>
    <row r="21" spans="1:52" s="46" customFormat="1" ht="25.5" customHeight="1">
      <c r="A21" s="335"/>
      <c r="B21" s="69"/>
      <c r="C21" s="70"/>
      <c r="D21" s="71"/>
      <c r="E21" s="160"/>
      <c r="F21" s="72"/>
      <c r="G21" s="73"/>
      <c r="H21" s="73"/>
      <c r="I21" s="73"/>
      <c r="J21" s="73"/>
      <c r="K21" s="73"/>
      <c r="L21" s="62">
        <f t="shared" si="0"/>
        <v>0</v>
      </c>
      <c r="M21" s="62">
        <f t="shared" si="1"/>
        <v>0</v>
      </c>
      <c r="N21" s="63">
        <f t="shared" si="2"/>
        <v>0</v>
      </c>
      <c r="O21" s="74"/>
      <c r="P21" s="75"/>
      <c r="Q21" s="75"/>
      <c r="R21" s="75"/>
      <c r="S21" s="75"/>
      <c r="T21" s="75"/>
      <c r="U21" s="66">
        <f t="shared" si="3"/>
        <v>0</v>
      </c>
      <c r="V21" s="66">
        <f t="shared" si="4"/>
        <v>0</v>
      </c>
      <c r="W21" s="67">
        <f t="shared" si="5"/>
        <v>0</v>
      </c>
      <c r="X21" s="339"/>
      <c r="Y21" s="260"/>
      <c r="Z21" s="260"/>
      <c r="AA21" s="260"/>
      <c r="AB21" s="260"/>
      <c r="AC21" s="260"/>
      <c r="AD21" s="260"/>
      <c r="AE21" s="260"/>
      <c r="AF21" s="260"/>
      <c r="AG21" s="299"/>
      <c r="AH21" s="76"/>
      <c r="AI21" s="75"/>
      <c r="AJ21" s="75"/>
      <c r="AK21" s="75"/>
      <c r="AL21" s="75"/>
      <c r="AM21" s="75"/>
      <c r="AN21" s="75"/>
      <c r="AO21" s="66">
        <f t="shared" si="6"/>
        <v>0</v>
      </c>
      <c r="AP21" s="66">
        <f t="shared" si="7"/>
        <v>0</v>
      </c>
      <c r="AQ21" s="67">
        <f t="shared" si="8"/>
        <v>0</v>
      </c>
      <c r="AR21" s="318"/>
      <c r="AS21" s="260"/>
      <c r="AT21" s="260"/>
      <c r="AU21" s="260"/>
      <c r="AV21" s="260"/>
      <c r="AW21" s="305"/>
      <c r="AX21" s="302"/>
      <c r="AY21" s="263"/>
      <c r="AZ21" s="290"/>
    </row>
    <row r="22" spans="1:52" s="46" customFormat="1" ht="25.5" customHeight="1">
      <c r="A22" s="336"/>
      <c r="B22" s="69"/>
      <c r="C22" s="70"/>
      <c r="D22" s="71"/>
      <c r="E22" s="160"/>
      <c r="F22" s="72"/>
      <c r="G22" s="73"/>
      <c r="H22" s="73"/>
      <c r="I22" s="73"/>
      <c r="J22" s="73"/>
      <c r="K22" s="73"/>
      <c r="L22" s="62">
        <f t="shared" si="0"/>
        <v>0</v>
      </c>
      <c r="M22" s="62">
        <f t="shared" si="1"/>
        <v>0</v>
      </c>
      <c r="N22" s="63">
        <f t="shared" si="2"/>
        <v>0</v>
      </c>
      <c r="O22" s="74"/>
      <c r="P22" s="75"/>
      <c r="Q22" s="75"/>
      <c r="R22" s="75"/>
      <c r="S22" s="75"/>
      <c r="T22" s="75"/>
      <c r="U22" s="66">
        <f t="shared" si="3"/>
        <v>0</v>
      </c>
      <c r="V22" s="66">
        <f t="shared" si="4"/>
        <v>0</v>
      </c>
      <c r="W22" s="67">
        <f t="shared" si="5"/>
        <v>0</v>
      </c>
      <c r="X22" s="339"/>
      <c r="Y22" s="260"/>
      <c r="Z22" s="260"/>
      <c r="AA22" s="260"/>
      <c r="AB22" s="260"/>
      <c r="AC22" s="260"/>
      <c r="AD22" s="260"/>
      <c r="AE22" s="260"/>
      <c r="AF22" s="260"/>
      <c r="AG22" s="299"/>
      <c r="AH22" s="76"/>
      <c r="AI22" s="75"/>
      <c r="AJ22" s="75"/>
      <c r="AK22" s="75"/>
      <c r="AL22" s="75"/>
      <c r="AM22" s="75"/>
      <c r="AN22" s="75"/>
      <c r="AO22" s="66">
        <f t="shared" si="6"/>
        <v>0</v>
      </c>
      <c r="AP22" s="66">
        <f t="shared" si="7"/>
        <v>0</v>
      </c>
      <c r="AQ22" s="67">
        <f t="shared" si="8"/>
        <v>0</v>
      </c>
      <c r="AR22" s="318"/>
      <c r="AS22" s="260"/>
      <c r="AT22" s="260"/>
      <c r="AU22" s="260"/>
      <c r="AV22" s="260"/>
      <c r="AW22" s="305"/>
      <c r="AX22" s="302"/>
      <c r="AY22" s="263"/>
      <c r="AZ22" s="290"/>
    </row>
    <row r="23" spans="1:52" s="46" customFormat="1" ht="25.5" customHeight="1" thickBot="1">
      <c r="A23" s="336"/>
      <c r="B23" s="69"/>
      <c r="C23" s="77"/>
      <c r="D23" s="78"/>
      <c r="E23" s="164"/>
      <c r="F23" s="47"/>
      <c r="G23" s="48"/>
      <c r="H23" s="48"/>
      <c r="I23" s="48"/>
      <c r="J23" s="48"/>
      <c r="K23" s="48"/>
      <c r="L23" s="170">
        <f t="shared" si="0"/>
        <v>0</v>
      </c>
      <c r="M23" s="170">
        <f t="shared" si="1"/>
        <v>0</v>
      </c>
      <c r="N23" s="171">
        <f t="shared" si="2"/>
        <v>0</v>
      </c>
      <c r="O23" s="81"/>
      <c r="P23" s="82"/>
      <c r="Q23" s="82"/>
      <c r="R23" s="82"/>
      <c r="S23" s="82"/>
      <c r="T23" s="82"/>
      <c r="U23" s="66">
        <f t="shared" si="3"/>
        <v>0</v>
      </c>
      <c r="V23" s="66">
        <f t="shared" si="4"/>
        <v>0</v>
      </c>
      <c r="W23" s="67">
        <f t="shared" si="5"/>
        <v>0</v>
      </c>
      <c r="X23" s="340"/>
      <c r="Y23" s="261"/>
      <c r="Z23" s="261"/>
      <c r="AA23" s="261"/>
      <c r="AB23" s="261"/>
      <c r="AC23" s="261"/>
      <c r="AD23" s="261"/>
      <c r="AE23" s="261"/>
      <c r="AF23" s="261"/>
      <c r="AG23" s="300"/>
      <c r="AH23" s="83"/>
      <c r="AI23" s="84"/>
      <c r="AJ23" s="84"/>
      <c r="AK23" s="84"/>
      <c r="AL23" s="84"/>
      <c r="AM23" s="84"/>
      <c r="AN23" s="84"/>
      <c r="AO23" s="66">
        <f t="shared" si="6"/>
        <v>0</v>
      </c>
      <c r="AP23" s="66">
        <f t="shared" si="7"/>
        <v>0</v>
      </c>
      <c r="AQ23" s="67">
        <f t="shared" si="8"/>
        <v>0</v>
      </c>
      <c r="AR23" s="319"/>
      <c r="AS23" s="283"/>
      <c r="AT23" s="283"/>
      <c r="AU23" s="283"/>
      <c r="AV23" s="283"/>
      <c r="AW23" s="306"/>
      <c r="AX23" s="303"/>
      <c r="AY23" s="264"/>
      <c r="AZ23" s="290"/>
    </row>
    <row r="24" spans="1:52" s="23" customFormat="1" ht="30.75" customHeight="1" thickBot="1">
      <c r="A24" s="337"/>
      <c r="B24" s="85"/>
      <c r="C24" s="286"/>
      <c r="D24" s="287"/>
      <c r="E24" s="288"/>
      <c r="F24" s="292" t="s">
        <v>51</v>
      </c>
      <c r="G24" s="292"/>
      <c r="H24" s="292"/>
      <c r="I24" s="292"/>
      <c r="J24" s="292"/>
      <c r="K24" s="293"/>
      <c r="L24" s="17">
        <f>IF(SUM($L10:$L23),(1-EXP(-((SUM($L10:$L23)/COUNTIF($L10:$L23,"&gt;0"))^1)))*($E$6-(MAX($L10:$L23)))*(1-1/(EXP((((COUNTIF($L10:$L23,"&gt;0")^1)-1)*0.1))))+(MAX($L10:$L23)),0)</f>
        <v>0</v>
      </c>
      <c r="M24" s="11">
        <f t="shared" si="1"/>
        <v>0</v>
      </c>
      <c r="N24" s="18">
        <f>IF(SUM($L10:$L23),(($M24*$B24)/100),0)</f>
        <v>0</v>
      </c>
      <c r="O24" s="294" t="s">
        <v>50</v>
      </c>
      <c r="P24" s="292"/>
      <c r="Q24" s="292"/>
      <c r="R24" s="292"/>
      <c r="S24" s="292"/>
      <c r="T24" s="293"/>
      <c r="U24" s="17">
        <f>IF(SUM($U10:$U23),(1-EXP(-((SUM($U10:$U23)/COUNTIF($U10:$U23,"&gt;0"))^1)))*($E$6-(MAX($U10:$U23)))*(1-1/(EXP((((COUNTIF($U10:$U23,"&gt;0")^1)-1)*0.1))))+(MAX($U10:$U23)),0)</f>
        <v>0</v>
      </c>
      <c r="V24" s="11">
        <f t="shared" si="4"/>
        <v>0</v>
      </c>
      <c r="W24" s="18">
        <f>IF(SUM($U10:$U23),(($V24*$B24)/100),0)</f>
        <v>0</v>
      </c>
      <c r="X24" s="16" t="s">
        <v>16</v>
      </c>
      <c r="Y24" s="21">
        <f>$N24-$W24</f>
        <v>0</v>
      </c>
      <c r="Z24" s="254" t="s">
        <v>11</v>
      </c>
      <c r="AA24" s="255"/>
      <c r="AB24" s="255"/>
      <c r="AC24" s="255"/>
      <c r="AD24" s="255"/>
      <c r="AE24" s="255"/>
      <c r="AF24" s="255"/>
      <c r="AG24" s="256"/>
      <c r="AH24" s="295" t="s">
        <v>52</v>
      </c>
      <c r="AI24" s="296"/>
      <c r="AJ24" s="296"/>
      <c r="AK24" s="296"/>
      <c r="AL24" s="296"/>
      <c r="AM24" s="296"/>
      <c r="AN24" s="297"/>
      <c r="AO24" s="11">
        <f>IF(SUM($AO10:$AO23),(1-EXP(-((SUM($AO10:$AO23)/COUNTIF($AO10:$AO23,"&gt;0"))^1)))*($E$6-(MAX($AO10:$AO23)))*(1-1/(EXP((((COUNTIF($AO10:$AO23,"&gt;0")^1)-1)*0.1))))+(MAX($AO10:$AO23)),0)</f>
        <v>0</v>
      </c>
      <c r="AP24" s="11">
        <f t="shared" si="7"/>
        <v>0</v>
      </c>
      <c r="AQ24" s="18">
        <f>IF(SUM($AO10:$AO23),(($AP24*$B24)/100),0)</f>
        <v>0</v>
      </c>
      <c r="AR24" s="22" t="s">
        <v>18</v>
      </c>
      <c r="AS24" s="12">
        <f>$N24-$AQ24</f>
        <v>0</v>
      </c>
      <c r="AT24" s="241"/>
      <c r="AU24" s="242"/>
      <c r="AV24" s="242"/>
      <c r="AW24" s="243"/>
      <c r="AX24" s="246"/>
      <c r="AY24" s="247"/>
      <c r="AZ24" s="291"/>
    </row>
  </sheetData>
  <mergeCells count="57">
    <mergeCell ref="F6:L6"/>
    <mergeCell ref="D5:E5"/>
    <mergeCell ref="AZ8:AZ9"/>
    <mergeCell ref="A10:A24"/>
    <mergeCell ref="X10:X23"/>
    <mergeCell ref="Y10:Y23"/>
    <mergeCell ref="AA10:AA23"/>
    <mergeCell ref="AB10:AB23"/>
    <mergeCell ref="AC10:AC23"/>
    <mergeCell ref="AD10:AD23"/>
    <mergeCell ref="A8:A9"/>
    <mergeCell ref="AR10:AR23"/>
    <mergeCell ref="A4:C5"/>
    <mergeCell ref="AO8:AQ8"/>
    <mergeCell ref="AH8:AH9"/>
    <mergeCell ref="AI8:AN8"/>
    <mergeCell ref="F8:K8"/>
    <mergeCell ref="L8:N8"/>
    <mergeCell ref="E8:E9"/>
    <mergeCell ref="J4:M4"/>
    <mergeCell ref="AU10:AU23"/>
    <mergeCell ref="AV10:AV23"/>
    <mergeCell ref="AS10:AS23"/>
    <mergeCell ref="B8:B9"/>
    <mergeCell ref="C8:C9"/>
    <mergeCell ref="X8:AG8"/>
    <mergeCell ref="U8:W8"/>
    <mergeCell ref="C24:E24"/>
    <mergeCell ref="AZ10:AZ24"/>
    <mergeCell ref="F24:K24"/>
    <mergeCell ref="O24:T24"/>
    <mergeCell ref="AH24:AN24"/>
    <mergeCell ref="AE10:AE23"/>
    <mergeCell ref="AF10:AF23"/>
    <mergeCell ref="AG10:AG23"/>
    <mergeCell ref="AX10:AX23"/>
    <mergeCell ref="AW10:AW23"/>
    <mergeCell ref="AY10:AY23"/>
    <mergeCell ref="A1:M2"/>
    <mergeCell ref="A3:M3"/>
    <mergeCell ref="X4:AD4"/>
    <mergeCell ref="D8:D9"/>
    <mergeCell ref="X6:AD6"/>
    <mergeCell ref="AR8:AW8"/>
    <mergeCell ref="AT10:AT23"/>
    <mergeCell ref="F5:J5"/>
    <mergeCell ref="A6:D6"/>
    <mergeCell ref="AT24:AW24"/>
    <mergeCell ref="AX8:AY8"/>
    <mergeCell ref="AX24:AY24"/>
    <mergeCell ref="D4:E4"/>
    <mergeCell ref="F4:I4"/>
    <mergeCell ref="K5:M5"/>
    <mergeCell ref="X5:AD5"/>
    <mergeCell ref="Z24:AG24"/>
    <mergeCell ref="O8:T8"/>
    <mergeCell ref="Z10:Z23"/>
  </mergeCells>
  <printOptions verticalCentered="1"/>
  <pageMargins left="0.75" right="0.75" top="1" bottom="1" header="0" footer="0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B22" sqref="B22"/>
    </sheetView>
  </sheetViews>
  <sheetFormatPr defaultColWidth="11.421875" defaultRowHeight="15" customHeight="1"/>
  <cols>
    <col min="1" max="1" width="7.421875" style="26" bestFit="1" customWidth="1"/>
    <col min="2" max="2" width="28.8515625" style="27" customWidth="1"/>
    <col min="3" max="3" width="45.8515625" style="28" bestFit="1" customWidth="1"/>
    <col min="4" max="4" width="32.8515625" style="28" customWidth="1"/>
    <col min="5" max="5" width="10.140625" style="26" customWidth="1"/>
    <col min="6" max="6" width="14.7109375" style="27" bestFit="1" customWidth="1"/>
    <col min="7" max="16384" width="11.421875" style="25" customWidth="1"/>
  </cols>
  <sheetData>
    <row r="1" spans="1:6" s="24" customFormat="1" ht="15" customHeight="1">
      <c r="A1" s="345" t="s">
        <v>38</v>
      </c>
      <c r="B1" s="346"/>
      <c r="C1" s="132" t="s">
        <v>87</v>
      </c>
      <c r="D1" s="343" t="s">
        <v>89</v>
      </c>
      <c r="E1" s="341" t="s">
        <v>88</v>
      </c>
      <c r="F1" s="342"/>
    </row>
    <row r="2" spans="1:6" s="24" customFormat="1" ht="15" customHeight="1" thickBot="1">
      <c r="A2" s="29" t="s">
        <v>36</v>
      </c>
      <c r="B2" s="30" t="s">
        <v>37</v>
      </c>
      <c r="C2" s="133" t="s">
        <v>40</v>
      </c>
      <c r="D2" s="344"/>
      <c r="E2" s="134" t="s">
        <v>90</v>
      </c>
      <c r="F2" s="135" t="s">
        <v>91</v>
      </c>
    </row>
  </sheetData>
  <mergeCells count="3">
    <mergeCell ref="E1:F1"/>
    <mergeCell ref="D1:D2"/>
    <mergeCell ref="A1:B1"/>
  </mergeCell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pane xSplit="15000" topLeftCell="F1" activePane="topLeft" state="split"/>
      <selection pane="topLeft" activeCell="C32" sqref="C32"/>
      <selection pane="topRight" activeCell="B22" sqref="B22"/>
    </sheetView>
  </sheetViews>
  <sheetFormatPr defaultColWidth="8.28125" defaultRowHeight="12.75"/>
  <cols>
    <col min="1" max="1" width="7.421875" style="137" bestFit="1" customWidth="1"/>
    <col min="2" max="2" width="8.140625" style="138" bestFit="1" customWidth="1"/>
    <col min="3" max="3" width="45.8515625" style="139" bestFit="1" customWidth="1"/>
    <col min="4" max="4" width="7.421875" style="26" bestFit="1" customWidth="1"/>
    <col min="5" max="5" width="8.140625" style="27" bestFit="1" customWidth="1"/>
    <col min="6" max="6" width="21.8515625" style="27" bestFit="1" customWidth="1"/>
    <col min="7" max="7" width="35.00390625" style="28" bestFit="1" customWidth="1"/>
    <col min="8" max="8" width="5.8515625" style="26" bestFit="1" customWidth="1"/>
    <col min="9" max="9" width="12.421875" style="138" bestFit="1" customWidth="1"/>
    <col min="10" max="16384" width="8.28125" style="136" customWidth="1"/>
  </cols>
  <sheetData>
    <row r="1" spans="1:9" s="140" customFormat="1" ht="12.75">
      <c r="A1" s="345" t="s">
        <v>86</v>
      </c>
      <c r="B1" s="346"/>
      <c r="C1" s="132" t="s">
        <v>87</v>
      </c>
      <c r="D1" s="347" t="s">
        <v>39</v>
      </c>
      <c r="E1" s="348"/>
      <c r="F1" s="343" t="s">
        <v>89</v>
      </c>
      <c r="G1" s="349" t="s">
        <v>92</v>
      </c>
      <c r="H1" s="341" t="s">
        <v>88</v>
      </c>
      <c r="I1" s="342"/>
    </row>
    <row r="2" spans="1:9" s="141" customFormat="1" ht="13.5" thickBot="1">
      <c r="A2" s="29" t="s">
        <v>36</v>
      </c>
      <c r="B2" s="30" t="s">
        <v>37</v>
      </c>
      <c r="C2" s="133" t="s">
        <v>40</v>
      </c>
      <c r="D2" s="130" t="s">
        <v>36</v>
      </c>
      <c r="E2" s="131" t="s">
        <v>37</v>
      </c>
      <c r="F2" s="344"/>
      <c r="G2" s="350"/>
      <c r="H2" s="134" t="s">
        <v>90</v>
      </c>
      <c r="I2" s="135" t="s">
        <v>91</v>
      </c>
    </row>
  </sheetData>
  <mergeCells count="5">
    <mergeCell ref="H1:I1"/>
    <mergeCell ref="A1:B1"/>
    <mergeCell ref="F1:F2"/>
    <mergeCell ref="D1:E1"/>
    <mergeCell ref="G1:G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UPV-EHU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iappegor</dc:creator>
  <cp:keywords/>
  <dc:description/>
  <cp:lastModifiedBy>iapenmal</cp:lastModifiedBy>
  <cp:lastPrinted>2009-01-28T11:00:07Z</cp:lastPrinted>
  <dcterms:created xsi:type="dcterms:W3CDTF">2006-06-15T09:44:48Z</dcterms:created>
  <dcterms:modified xsi:type="dcterms:W3CDTF">2012-12-04T11:09:22Z</dcterms:modified>
  <cp:category/>
  <cp:version/>
  <cp:contentType/>
  <cp:contentStatus/>
</cp:coreProperties>
</file>