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1"/>
  </bookViews>
  <sheets>
    <sheet name="Registro" sheetId="4" r:id="rId1"/>
    <sheet name="241-243" sheetId="1" r:id="rId2"/>
    <sheet name="244" sheetId="2" r:id="rId3"/>
    <sheet name="245" sheetId="3" r:id="rId4"/>
  </sheets>
  <externalReferences>
    <externalReference r:id="rId7"/>
  </externalReferences>
  <definedNames>
    <definedName name="_Ind18">#REF!</definedName>
    <definedName name="_Ind4" localSheetId="2">#REF!</definedName>
    <definedName name="_Ind4" localSheetId="3">#REF!</definedName>
    <definedName name="_Ind4">'241-243'!$D$5</definedName>
    <definedName name="_xlnm.Print_Area" localSheetId="2">'244'!$A$1:$E$24</definedName>
    <definedName name="ficha">#REF!</definedName>
    <definedName name="OLE_LINK2" localSheetId="1">#REF!</definedName>
    <definedName name="OLE_LINK2" localSheetId="2">#REF!</definedName>
    <definedName name="OLE_LINK2" localSheetId="3">'245'!$B$4</definedName>
    <definedName name="OLE_LINK5" localSheetId="1">#REF!</definedName>
    <definedName name="OLE_LINK5" localSheetId="2">#REF!</definedName>
    <definedName name="OLE_LINK5" localSheetId="3">#REF!</definedName>
    <definedName name="OLE_LINK6" localSheetId="1">#REF!</definedName>
    <definedName name="OLE_LINK6" localSheetId="2">#REF!</definedName>
    <definedName name="OLE_LINK6" localSheetId="3">#REF!</definedName>
    <definedName name="OLE_LINK7" localSheetId="1">#REF!</definedName>
    <definedName name="OLE_LINK7" localSheetId="2">#REF!</definedName>
    <definedName name="OLE_LINK7" localSheetId="3">#REF!</definedName>
    <definedName name="OLE_LINK8" localSheetId="1">#REF!</definedName>
    <definedName name="OLE_LINK8" localSheetId="2">#REF!</definedName>
    <definedName name="OLE_LINK8" localSheetId="3">#REF!</definedName>
  </definedNames>
  <calcPr calcId="125725"/>
</workbook>
</file>

<file path=xl/sharedStrings.xml><?xml version="1.0" encoding="utf-8"?>
<sst xmlns="http://schemas.openxmlformats.org/spreadsheetml/2006/main" count="102" uniqueCount="46">
  <si>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</si>
  <si>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</si>
  <si>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</si>
  <si>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</si>
  <si>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</si>
  <si>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</si>
  <si>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</si>
  <si>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</si>
  <si>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</si>
  <si>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</si>
  <si>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</si>
  <si>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% de la producción</t>
  </si>
  <si>
    <t>CA=1</t>
  </si>
  <si>
    <t>CA=1E-02I</t>
  </si>
  <si>
    <t>0&lt;I&lt;100</t>
  </si>
  <si>
    <t>CA=4,35E-04I</t>
  </si>
  <si>
    <t>0&lt;I&lt;2300</t>
  </si>
  <si>
    <t>2300&lt;I&lt;3000</t>
  </si>
  <si>
    <t>CA= - 1E-04 I^2 + 2E-02I</t>
  </si>
  <si>
    <t>0&lt;I&lt;50</t>
  </si>
  <si>
    <t>50&lt;I&lt;60</t>
  </si>
  <si>
    <t>60&lt;I&lt;90</t>
  </si>
  <si>
    <t>CA= - 3,33E- 0,2I + 3</t>
  </si>
  <si>
    <t>% de la producción sometida a pastoreo</t>
  </si>
  <si>
    <t>CA=I</t>
  </si>
  <si>
    <t>0&lt;I&lt;1</t>
  </si>
  <si>
    <t>1&lt;I&lt;4</t>
  </si>
  <si>
    <t>CA=2E-02 I</t>
  </si>
  <si>
    <t>Aptitud para el uso forestal</t>
  </si>
  <si>
    <t>0 - 90</t>
  </si>
  <si>
    <t>0 - 4</t>
  </si>
  <si>
    <t>0 - 100</t>
  </si>
  <si>
    <t>0 - 300</t>
  </si>
  <si>
    <t>Superficie relativa, ponderada según la productividad</t>
  </si>
  <si>
    <t>Productividad media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</si>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</sst>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medium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166" fontId="4" fillId="4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66" fontId="4" fillId="4" borderId="30" xfId="0" applyNumberFormat="1" applyFont="1" applyFill="1" applyBorder="1" applyAlignment="1">
      <alignment horizontal="center" vertical="center"/>
    </xf>
    <xf numFmtId="166" fontId="4" fillId="2" borderId="28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166" fontId="4" fillId="2" borderId="3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65" fontId="4" fillId="5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65" fontId="4" fillId="4" borderId="3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25"/>
          <c:w val="0.8652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'241-243'!$A$8:$A$26</c:f>
              <c:numCache/>
            </c:numRef>
          </c:xVal>
          <c:yVal>
            <c:numRef>
              <c:f>'241-243'!$B$8:$B$26</c:f>
              <c:numCache/>
            </c:numRef>
          </c:yVal>
          <c:smooth val="0"/>
        </c:ser>
        <c:axId val="35058340"/>
        <c:axId val="47089605"/>
      </c:scatterChart>
      <c:valAx>
        <c:axId val="350583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89605"/>
        <c:crosses val="autoZero"/>
        <c:crossBetween val="midCat"/>
        <c:dispUnits/>
      </c:valAx>
      <c:valAx>
        <c:axId val="470896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5834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75"/>
          <c:w val="0.8575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'241-243'!$A$36:$A$56</c:f>
              <c:numCache/>
            </c:numRef>
          </c:xVal>
          <c:yVal>
            <c:numRef>
              <c:f>'241-243'!$B$36:$B$56</c:f>
              <c:numCache/>
            </c:numRef>
          </c:yVal>
          <c:smooth val="1"/>
        </c:ser>
        <c:axId val="21153262"/>
        <c:axId val="56161631"/>
      </c:scatterChart>
      <c:valAx>
        <c:axId val="2115326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59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161631"/>
        <c:crosses val="autoZero"/>
        <c:crossBetween val="midCat"/>
        <c:dispUnits/>
      </c:valAx>
      <c:valAx>
        <c:axId val="561616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5326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113"/>
          <c:w val="0.8445"/>
          <c:h val="0.66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'241-243'!$A$66:$A$86</c:f>
              <c:numCache/>
            </c:numRef>
          </c:xVal>
          <c:yVal>
            <c:numRef>
              <c:f>'241-243'!$B$66:$B$86</c:f>
              <c:numCache/>
            </c:numRef>
          </c:yVal>
          <c:smooth val="1"/>
        </c:ser>
        <c:axId val="35692632"/>
        <c:axId val="52798233"/>
      </c:scatterChart>
      <c:valAx>
        <c:axId val="356926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98233"/>
        <c:crosses val="autoZero"/>
        <c:crossBetween val="midCat"/>
        <c:dispUnits/>
      </c:valAx>
      <c:valAx>
        <c:axId val="5279823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1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9263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67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'244'!$A$8:$A$24</c:f>
              <c:numCache/>
            </c:numRef>
          </c:xVal>
          <c:yVal>
            <c:numRef>
              <c:f>'244'!$B$8:$B$24</c:f>
              <c:numCache/>
            </c:numRef>
          </c:yVal>
          <c:smooth val="0"/>
        </c:ser>
        <c:axId val="5422050"/>
        <c:axId val="48798451"/>
      </c:scatterChart>
      <c:valAx>
        <c:axId val="542205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98451"/>
        <c:crosses val="autoZero"/>
        <c:crossBetween val="midCat"/>
        <c:dispUnits/>
      </c:valAx>
      <c:valAx>
        <c:axId val="48798451"/>
        <c:scaling>
          <c:orientation val="minMax"/>
          <c:max val="1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2050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'245'!$A$8:$A$25</c:f>
              <c:numCache/>
            </c:numRef>
          </c:xVal>
          <c:yVal>
            <c:numRef>
              <c:f>'245'!$B$8:$B$25</c:f>
              <c:numCache/>
            </c:numRef>
          </c:yVal>
          <c:smooth val="0"/>
        </c:ser>
        <c:axId val="36532876"/>
        <c:axId val="60360429"/>
      </c:scatterChart>
      <c:valAx>
        <c:axId val="36532876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360429"/>
        <c:crosses val="autoZero"/>
        <c:crossBetween val="midCat"/>
        <c:dispUnits/>
      </c:valAx>
      <c:valAx>
        <c:axId val="603604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3287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0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1.emf" /><Relationship Id="rId4" Type="http://schemas.openxmlformats.org/officeDocument/2006/relationships/image" Target="../media/image20.emf" /><Relationship Id="rId5" Type="http://schemas.openxmlformats.org/officeDocument/2006/relationships/image" Target="../media/image2.emf" /><Relationship Id="rId6" Type="http://schemas.openxmlformats.org/officeDocument/2006/relationships/image" Target="../media/image12.wmf" /><Relationship Id="rId7" Type="http://schemas.openxmlformats.org/officeDocument/2006/relationships/image" Target="../media/image1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5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5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1495425</xdr:colOff>
      <xdr:row>19</xdr:row>
      <xdr:rowOff>152400</xdr:rowOff>
    </xdr:to>
    <xdr:graphicFrame macro="">
      <xdr:nvGraphicFramePr>
        <xdr:cNvPr id="1030" name="Chart 6"/>
        <xdr:cNvGraphicFramePr/>
      </xdr:nvGraphicFramePr>
      <xdr:xfrm>
        <a:off x="4429125" y="2667000"/>
        <a:ext cx="45243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4</xdr:col>
      <xdr:colOff>1504950</xdr:colOff>
      <xdr:row>25</xdr:row>
      <xdr:rowOff>152400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4762500"/>
          <a:ext cx="4524375" cy="97155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 y la producción los kg de materia seca</a:t>
          </a:r>
        </a:p>
      </xdr:txBody>
    </xdr:sp>
    <xdr:clientData/>
  </xdr:twoCellAnchor>
  <xdr:twoCellAnchor>
    <xdr:from>
      <xdr:col>1</xdr:col>
      <xdr:colOff>2714625</xdr:colOff>
      <xdr:row>35</xdr:row>
      <xdr:rowOff>0</xdr:rowOff>
    </xdr:from>
    <xdr:to>
      <xdr:col>5</xdr:col>
      <xdr:colOff>0</xdr:colOff>
      <xdr:row>48</xdr:row>
      <xdr:rowOff>9525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48</xdr:row>
      <xdr:rowOff>0</xdr:rowOff>
    </xdr:from>
    <xdr:ext cx="4505325" cy="1285875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429125" y="10839450"/>
          <a:ext cx="45053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 Dentro de la superficie total no debe considerarse la de clase agrológica VIII. Se alcanza CA=1 para una productividad media de 2300 ka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cifra que corresponde aproximadamente a la necesaria para cubrir las necesidades de la creciente población mundial en el horizonte del 2030.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78</xdr:row>
      <xdr:rowOff>9525</xdr:rowOff>
    </xdr:from>
    <xdr:ext cx="4543425" cy="1285875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29125" y="17240250"/>
          <a:ext cx="45434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negativo, ya que cualquier parcela está explotada siempre al 100%.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1045" name="Chart 21"/>
        <xdr:cNvGraphicFramePr/>
      </xdr:nvGraphicFramePr>
      <xdr:xfrm>
        <a:off x="4438650" y="15135225"/>
        <a:ext cx="45339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87</xdr:row>
      <xdr:rowOff>0</xdr:rowOff>
    </xdr:from>
    <xdr:to>
      <xdr:col>1</xdr:col>
      <xdr:colOff>1943100</xdr:colOff>
      <xdr:row>87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1868805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9525</xdr:colOff>
      <xdr:row>61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13220700"/>
          <a:ext cx="27241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87</xdr:row>
      <xdr:rowOff>0</xdr:rowOff>
    </xdr:from>
    <xdr:to>
      <xdr:col>6</xdr:col>
      <xdr:colOff>495300</xdr:colOff>
      <xdr:row>87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505325" y="186880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oneCellAnchor>
    <xdr:from>
      <xdr:col>2</xdr:col>
      <xdr:colOff>9525</xdr:colOff>
      <xdr:row>20</xdr:row>
      <xdr:rowOff>9525</xdr:rowOff>
    </xdr:from>
    <xdr:ext cx="4514850" cy="61912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438650" y="4781550"/>
          <a:ext cx="4514850" cy="6191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3.1.2.2. USO GANADERO: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Praderas y pastizales e instalaciones relacionadas.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unidades del numerador y denominador son kg/ha año.</a:t>
          </a: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19050</xdr:rowOff>
    </xdr:to>
    <xdr:graphicFrame macro="">
      <xdr:nvGraphicFramePr>
        <xdr:cNvPr id="2058" name="Chart 10"/>
        <xdr:cNvGraphicFramePr/>
      </xdr:nvGraphicFramePr>
      <xdr:xfrm>
        <a:off x="4438650" y="2676525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2</xdr:row>
      <xdr:rowOff>0</xdr:rowOff>
    </xdr:from>
    <xdr:to>
      <xdr:col>1</xdr:col>
      <xdr:colOff>1943100</xdr:colOff>
      <xdr:row>3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762000"/>
          <a:ext cx="11715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25</xdr:row>
      <xdr:rowOff>0</xdr:rowOff>
    </xdr:from>
    <xdr:to>
      <xdr:col>6</xdr:col>
      <xdr:colOff>495300</xdr:colOff>
      <xdr:row>25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5816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3081" name="Chart 9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3.bin" /><Relationship Id="rId2" Type="http://schemas.openxmlformats.org/officeDocument/2006/relationships/oleObject" Target="../embeddings/oleObject4.bin" /><Relationship Id="rId3" Type="http://schemas.openxmlformats.org/officeDocument/2006/relationships/oleObject" Target="../embeddings/oleObject5.bin" /><Relationship Id="rId4" Type="http://schemas.openxmlformats.org/officeDocument/2006/relationships/oleObject" Target="../embeddings/oleObject6.bin" /><Relationship Id="rId5" Type="http://schemas.openxmlformats.org/officeDocument/2006/relationships/oleObject" Target="../embeddings/oleObject7.bin" /><Relationship Id="rId6" Type="http://schemas.openxmlformats.org/officeDocument/2006/relationships/oleObject" Target="../embeddings/oleObject8.bin" /><Relationship Id="rId7" Type="http://schemas.openxmlformats.org/officeDocument/2006/relationships/oleObject" Target="../embeddings/oleObject9.bin" /><Relationship Id="rId8" Type="http://schemas.openxmlformats.org/officeDocument/2006/relationships/oleObject" Target="../embeddings/oleObject10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1.bin" /><Relationship Id="rId2" Type="http://schemas.openxmlformats.org/officeDocument/2006/relationships/oleObject" Target="../embeddings/oleObject12.bin" /><Relationship Id="rId3" Type="http://schemas.openxmlformats.org/officeDocument/2006/relationships/oleObject" Target="../embeddings/oleObject13.bin" /><Relationship Id="rId4" Type="http://schemas.openxmlformats.org/officeDocument/2006/relationships/oleObject" Target="../embeddings/oleObject14.bin" /><Relationship Id="rId5" Type="http://schemas.openxmlformats.org/officeDocument/2006/relationships/oleObject" Target="../embeddings/oleObject15.bin" /><Relationship Id="rId6" Type="http://schemas.openxmlformats.org/officeDocument/2006/relationships/oleObject" Target="../embeddings/oleObject16.bin" /><Relationship Id="rId7" Type="http://schemas.openxmlformats.org/officeDocument/2006/relationships/oleObject" Target="../embeddings/oleObject17.bin" /><Relationship Id="rId8" Type="http://schemas.openxmlformats.org/officeDocument/2006/relationships/oleObject" Target="../embeddings/oleObject18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37</v>
      </c>
      <c r="B1" t="s">
        <v>38</v>
      </c>
    </row>
    <row r="3" spans="1:2" ht="12.75">
      <c r="A3" t="s">
        <v>39</v>
      </c>
      <c r="B3" t="s">
        <v>40</v>
      </c>
    </row>
    <row r="4" ht="12.75">
      <c r="B4" t="s">
        <v>41</v>
      </c>
    </row>
    <row r="5" ht="12.75">
      <c r="B5" t="s">
        <v>42</v>
      </c>
    </row>
    <row r="6" ht="12.75">
      <c r="B6" t="s">
        <v>43</v>
      </c>
    </row>
    <row r="8" spans="1:2" ht="12.75">
      <c r="A8" t="s">
        <v>44</v>
      </c>
      <c r="B8" t="s">
        <v>45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60" zoomScaleNormal="160" workbookViewId="0" topLeftCell="B10">
      <selection activeCell="B88" sqref="B88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241</v>
      </c>
      <c r="C1" s="32" t="s">
        <v>4</v>
      </c>
      <c r="D1" s="33" t="s">
        <v>13</v>
      </c>
      <c r="E1" s="34" t="s">
        <v>14</v>
      </c>
    </row>
    <row r="2" spans="1:5" ht="30" customHeight="1">
      <c r="A2" s="35" t="s">
        <v>1</v>
      </c>
      <c r="B2" s="11" t="s">
        <v>11</v>
      </c>
      <c r="C2" s="16"/>
      <c r="D2" s="17"/>
      <c r="E2" s="36"/>
    </row>
    <row r="3" spans="1:5" ht="30" customHeight="1">
      <c r="A3" s="35" t="s">
        <v>9</v>
      </c>
      <c r="B3" s="68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31</v>
      </c>
      <c r="C5" s="1" t="s">
        <v>5</v>
      </c>
      <c r="D5" s="7">
        <v>40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10">
        <f>+D5*0.01</f>
        <v>0.4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8">
        <f>0.01*A8</f>
        <v>0</v>
      </c>
      <c r="C8" s="22"/>
      <c r="D8" s="22"/>
      <c r="E8" s="43"/>
    </row>
    <row r="9" spans="1:5" ht="12.75" customHeight="1">
      <c r="A9" s="61">
        <v>5</v>
      </c>
      <c r="B9" s="8">
        <f aca="true" t="shared" si="0" ref="B9:B26">0.01*A9</f>
        <v>0.05</v>
      </c>
      <c r="C9" s="21"/>
      <c r="D9" s="22"/>
      <c r="E9" s="43"/>
    </row>
    <row r="10" spans="1:5" ht="12.75" customHeight="1">
      <c r="A10" s="53">
        <v>10</v>
      </c>
      <c r="B10" s="8">
        <f t="shared" si="0"/>
        <v>0.1</v>
      </c>
      <c r="C10" s="21"/>
      <c r="D10" s="22"/>
      <c r="E10" s="43"/>
    </row>
    <row r="11" spans="1:5" ht="12.75" customHeight="1">
      <c r="A11" s="61">
        <v>15</v>
      </c>
      <c r="B11" s="8">
        <f t="shared" si="0"/>
        <v>0.15</v>
      </c>
      <c r="C11" s="21"/>
      <c r="D11" s="22"/>
      <c r="E11" s="43"/>
    </row>
    <row r="12" spans="1:5" ht="12.75" customHeight="1">
      <c r="A12" s="53">
        <v>20</v>
      </c>
      <c r="B12" s="8">
        <f t="shared" si="0"/>
        <v>0.2</v>
      </c>
      <c r="C12" s="21"/>
      <c r="D12" s="22"/>
      <c r="E12" s="43"/>
    </row>
    <row r="13" spans="1:5" ht="12.75" customHeight="1">
      <c r="A13" s="61">
        <v>25</v>
      </c>
      <c r="B13" s="8">
        <f t="shared" si="0"/>
        <v>0.25</v>
      </c>
      <c r="C13" s="21"/>
      <c r="D13" s="22"/>
      <c r="E13" s="43"/>
    </row>
    <row r="14" spans="1:5" ht="12.75" customHeight="1">
      <c r="A14" s="53">
        <v>30</v>
      </c>
      <c r="B14" s="8">
        <f t="shared" si="0"/>
        <v>0.3</v>
      </c>
      <c r="C14" s="21"/>
      <c r="D14" s="22"/>
      <c r="E14" s="43"/>
    </row>
    <row r="15" spans="1:5" ht="12.75" customHeight="1">
      <c r="A15" s="61">
        <v>35</v>
      </c>
      <c r="B15" s="8">
        <f t="shared" si="0"/>
        <v>0.35000000000000003</v>
      </c>
      <c r="C15" s="21"/>
      <c r="D15" s="22"/>
      <c r="E15" s="43"/>
    </row>
    <row r="16" spans="1:5" ht="12.75" customHeight="1">
      <c r="A16" s="53">
        <v>40</v>
      </c>
      <c r="B16" s="8">
        <f t="shared" si="0"/>
        <v>0.4</v>
      </c>
      <c r="C16" s="21"/>
      <c r="D16" s="22"/>
      <c r="E16" s="43"/>
    </row>
    <row r="17" spans="1:5" ht="12.75" customHeight="1">
      <c r="A17" s="61">
        <v>45</v>
      </c>
      <c r="B17" s="8">
        <f t="shared" si="0"/>
        <v>0.45</v>
      </c>
      <c r="C17" s="21"/>
      <c r="D17" s="22"/>
      <c r="E17" s="43"/>
    </row>
    <row r="18" spans="1:5" ht="12.75" customHeight="1">
      <c r="A18" s="53">
        <v>50</v>
      </c>
      <c r="B18" s="8">
        <f t="shared" si="0"/>
        <v>0.5</v>
      </c>
      <c r="C18" s="21"/>
      <c r="D18" s="22"/>
      <c r="E18" s="43"/>
    </row>
    <row r="19" spans="1:5" ht="12.75" customHeight="1">
      <c r="A19" s="61">
        <v>55</v>
      </c>
      <c r="B19" s="8">
        <f t="shared" si="0"/>
        <v>0.55</v>
      </c>
      <c r="C19" s="21"/>
      <c r="D19" s="22"/>
      <c r="E19" s="43"/>
    </row>
    <row r="20" spans="1:5" ht="12.75" customHeight="1">
      <c r="A20" s="53">
        <v>60</v>
      </c>
      <c r="B20" s="8">
        <f t="shared" si="0"/>
        <v>0.6</v>
      </c>
      <c r="C20" s="21"/>
      <c r="D20" s="22"/>
      <c r="E20" s="43"/>
    </row>
    <row r="21" spans="1:5" ht="12.75" customHeight="1">
      <c r="A21" s="61">
        <v>65</v>
      </c>
      <c r="B21" s="8">
        <f t="shared" si="0"/>
        <v>0.65</v>
      </c>
      <c r="C21" s="21"/>
      <c r="D21" s="22"/>
      <c r="E21" s="43"/>
    </row>
    <row r="22" spans="1:5" ht="12.75" customHeight="1">
      <c r="A22" s="53">
        <v>70</v>
      </c>
      <c r="B22" s="8">
        <f t="shared" si="0"/>
        <v>0.7000000000000001</v>
      </c>
      <c r="C22" s="21"/>
      <c r="D22" s="22"/>
      <c r="E22" s="43"/>
    </row>
    <row r="23" spans="1:5" ht="12.75" customHeight="1">
      <c r="A23" s="53">
        <v>80</v>
      </c>
      <c r="B23" s="8">
        <f t="shared" si="0"/>
        <v>0.8</v>
      </c>
      <c r="C23" s="21"/>
      <c r="D23" s="22"/>
      <c r="E23" s="43"/>
    </row>
    <row r="24" spans="1:5" ht="12.75" customHeight="1">
      <c r="A24" s="53">
        <v>90</v>
      </c>
      <c r="B24" s="8">
        <f t="shared" si="0"/>
        <v>0.9</v>
      </c>
      <c r="C24" s="21"/>
      <c r="D24" s="22"/>
      <c r="E24" s="43"/>
    </row>
    <row r="25" spans="1:5" ht="12.75" customHeight="1">
      <c r="A25" s="53">
        <v>95</v>
      </c>
      <c r="B25" s="8">
        <f t="shared" si="0"/>
        <v>0.9500000000000001</v>
      </c>
      <c r="C25" s="21"/>
      <c r="D25" s="22"/>
      <c r="E25" s="43"/>
    </row>
    <row r="26" spans="1:5" ht="12.75" customHeight="1" thickBot="1">
      <c r="A26" s="62">
        <v>100</v>
      </c>
      <c r="B26" s="69">
        <f t="shared" si="0"/>
        <v>1</v>
      </c>
      <c r="C26" s="58"/>
      <c r="D26" s="59"/>
      <c r="E26" s="60"/>
    </row>
    <row r="27" spans="1:6" ht="12.75" customHeight="1" thickTop="1">
      <c r="A27" s="22"/>
      <c r="B27" s="22"/>
      <c r="C27" s="22"/>
      <c r="D27" s="22"/>
      <c r="E27" s="22"/>
      <c r="F27" s="22"/>
    </row>
    <row r="28" ht="12.75" customHeight="1" thickBot="1"/>
    <row r="29" spans="1:5" ht="30" customHeight="1" thickTop="1">
      <c r="A29" s="30" t="s">
        <v>6</v>
      </c>
      <c r="B29" s="31">
        <v>242</v>
      </c>
      <c r="C29" s="32" t="s">
        <v>4</v>
      </c>
      <c r="D29" s="33" t="s">
        <v>15</v>
      </c>
      <c r="E29" s="34" t="s">
        <v>16</v>
      </c>
    </row>
    <row r="30" spans="1:5" ht="30" customHeight="1">
      <c r="A30" s="35" t="s">
        <v>1</v>
      </c>
      <c r="B30" s="11" t="s">
        <v>34</v>
      </c>
      <c r="C30" s="16"/>
      <c r="D30" s="17" t="s">
        <v>12</v>
      </c>
      <c r="E30" s="36" t="s">
        <v>17</v>
      </c>
    </row>
    <row r="31" spans="1:5" ht="30" customHeight="1">
      <c r="A31" s="35" t="s">
        <v>9</v>
      </c>
      <c r="B31" s="25"/>
      <c r="C31" s="16"/>
      <c r="D31" s="18"/>
      <c r="E31" s="36"/>
    </row>
    <row r="32" spans="1:5" ht="30" customHeight="1" thickBot="1">
      <c r="A32" s="35" t="s">
        <v>2</v>
      </c>
      <c r="B32" s="11"/>
      <c r="C32" s="19"/>
      <c r="D32" s="20"/>
      <c r="E32" s="37"/>
    </row>
    <row r="33" spans="1:5" ht="30" customHeight="1">
      <c r="A33" s="35" t="s">
        <v>3</v>
      </c>
      <c r="B33" s="11" t="s">
        <v>32</v>
      </c>
      <c r="C33" s="1" t="s">
        <v>5</v>
      </c>
      <c r="D33" s="2">
        <v>600</v>
      </c>
      <c r="E33" s="38"/>
    </row>
    <row r="34" spans="1:5" ht="30" customHeight="1" thickBot="1">
      <c r="A34" s="39" t="s">
        <v>10</v>
      </c>
      <c r="B34" s="15" t="s">
        <v>35</v>
      </c>
      <c r="C34" s="3" t="s">
        <v>0</v>
      </c>
      <c r="D34" s="4">
        <f>IF(D33&lt;0,"valor del indicador fuera de rango",IF(D33&lt;=2300,0.000435*(D33),IF(D33&lt;=3000,1,"valor del indicador fuera rango")))</f>
        <v>0.261</v>
      </c>
      <c r="E34" s="40"/>
    </row>
    <row r="35" spans="1:5" ht="30" customHeight="1">
      <c r="A35" s="41" t="s">
        <v>8</v>
      </c>
      <c r="B35" s="5" t="s">
        <v>0</v>
      </c>
      <c r="C35" s="70" t="s">
        <v>7</v>
      </c>
      <c r="D35" s="71"/>
      <c r="E35" s="72"/>
    </row>
    <row r="36" spans="1:5" ht="12.75" customHeight="1">
      <c r="A36" s="53">
        <v>0</v>
      </c>
      <c r="B36" s="6">
        <f>0.000435*A36</f>
        <v>0</v>
      </c>
      <c r="C36" s="22"/>
      <c r="D36" s="22"/>
      <c r="E36" s="43"/>
    </row>
    <row r="37" spans="1:5" ht="12.75" customHeight="1">
      <c r="A37" s="61">
        <v>100</v>
      </c>
      <c r="B37" s="6">
        <f aca="true" t="shared" si="1" ref="B37:B52">0.000435*A37</f>
        <v>0.0435</v>
      </c>
      <c r="C37" s="21"/>
      <c r="D37" s="22"/>
      <c r="E37" s="43"/>
    </row>
    <row r="38" spans="1:5" ht="12.75" customHeight="1">
      <c r="A38" s="53">
        <v>200</v>
      </c>
      <c r="B38" s="6">
        <f t="shared" si="1"/>
        <v>0.087</v>
      </c>
      <c r="C38" s="21"/>
      <c r="D38" s="22"/>
      <c r="E38" s="43"/>
    </row>
    <row r="39" spans="1:5" ht="12.75" customHeight="1">
      <c r="A39" s="61">
        <v>300</v>
      </c>
      <c r="B39" s="6">
        <f t="shared" si="1"/>
        <v>0.1305</v>
      </c>
      <c r="C39" s="21"/>
      <c r="D39" s="22"/>
      <c r="E39" s="43"/>
    </row>
    <row r="40" spans="1:5" ht="12.75" customHeight="1">
      <c r="A40" s="53">
        <v>400</v>
      </c>
      <c r="B40" s="6">
        <f t="shared" si="1"/>
        <v>0.174</v>
      </c>
      <c r="C40" s="21"/>
      <c r="D40" s="22"/>
      <c r="E40" s="43"/>
    </row>
    <row r="41" spans="1:5" ht="12.75" customHeight="1">
      <c r="A41" s="61">
        <v>500</v>
      </c>
      <c r="B41" s="6">
        <f t="shared" si="1"/>
        <v>0.2175</v>
      </c>
      <c r="C41" s="21"/>
      <c r="D41" s="22"/>
      <c r="E41" s="43"/>
    </row>
    <row r="42" spans="1:5" ht="12.75" customHeight="1">
      <c r="A42" s="53">
        <v>600</v>
      </c>
      <c r="B42" s="6">
        <f t="shared" si="1"/>
        <v>0.261</v>
      </c>
      <c r="C42" s="21"/>
      <c r="D42" s="22"/>
      <c r="E42" s="43"/>
    </row>
    <row r="43" spans="1:5" ht="12.75" customHeight="1">
      <c r="A43" s="61">
        <v>700</v>
      </c>
      <c r="B43" s="6">
        <f t="shared" si="1"/>
        <v>0.3045</v>
      </c>
      <c r="C43" s="21"/>
      <c r="D43" s="22"/>
      <c r="E43" s="43"/>
    </row>
    <row r="44" spans="1:5" ht="12.75" customHeight="1">
      <c r="A44" s="53">
        <v>800</v>
      </c>
      <c r="B44" s="6">
        <f t="shared" si="1"/>
        <v>0.348</v>
      </c>
      <c r="C44" s="21"/>
      <c r="D44" s="22"/>
      <c r="E44" s="43"/>
    </row>
    <row r="45" spans="1:5" ht="12.75" customHeight="1">
      <c r="A45" s="61">
        <v>900</v>
      </c>
      <c r="B45" s="6">
        <f t="shared" si="1"/>
        <v>0.3915</v>
      </c>
      <c r="C45" s="21"/>
      <c r="D45" s="22"/>
      <c r="E45" s="43"/>
    </row>
    <row r="46" spans="1:5" ht="12.75" customHeight="1">
      <c r="A46" s="53">
        <v>1000</v>
      </c>
      <c r="B46" s="6">
        <f t="shared" si="1"/>
        <v>0.435</v>
      </c>
      <c r="C46" s="21"/>
      <c r="D46" s="22"/>
      <c r="E46" s="43"/>
    </row>
    <row r="47" spans="1:5" ht="12.75" customHeight="1">
      <c r="A47" s="61">
        <v>1100</v>
      </c>
      <c r="B47" s="6">
        <f t="shared" si="1"/>
        <v>0.4785</v>
      </c>
      <c r="C47" s="21"/>
      <c r="D47" s="22"/>
      <c r="E47" s="43"/>
    </row>
    <row r="48" spans="1:5" ht="12.75" customHeight="1">
      <c r="A48" s="53">
        <v>1200</v>
      </c>
      <c r="B48" s="6">
        <f t="shared" si="1"/>
        <v>0.522</v>
      </c>
      <c r="C48" s="21"/>
      <c r="D48" s="22"/>
      <c r="E48" s="43"/>
    </row>
    <row r="49" spans="1:5" ht="12.75" customHeight="1">
      <c r="A49" s="61">
        <v>1300</v>
      </c>
      <c r="B49" s="6">
        <f t="shared" si="1"/>
        <v>0.5655</v>
      </c>
      <c r="C49" s="21"/>
      <c r="D49" s="22"/>
      <c r="E49" s="43"/>
    </row>
    <row r="50" spans="1:5" ht="12.75" customHeight="1">
      <c r="A50" s="61">
        <v>1500</v>
      </c>
      <c r="B50" s="6">
        <f t="shared" si="1"/>
        <v>0.6525</v>
      </c>
      <c r="C50" s="21"/>
      <c r="D50" s="22"/>
      <c r="E50" s="43"/>
    </row>
    <row r="51" spans="1:5" ht="12.75" customHeight="1">
      <c r="A51" s="53">
        <v>1800</v>
      </c>
      <c r="B51" s="6">
        <f t="shared" si="1"/>
        <v>0.783</v>
      </c>
      <c r="C51" s="21"/>
      <c r="D51" s="22"/>
      <c r="E51" s="43"/>
    </row>
    <row r="52" spans="1:5" ht="12.75" customHeight="1">
      <c r="A52" s="53">
        <v>2000</v>
      </c>
      <c r="B52" s="6">
        <f t="shared" si="1"/>
        <v>0.87</v>
      </c>
      <c r="C52" s="21"/>
      <c r="D52" s="22"/>
      <c r="E52" s="43"/>
    </row>
    <row r="53" spans="1:5" ht="12.75" customHeight="1">
      <c r="A53" s="64">
        <v>2300</v>
      </c>
      <c r="B53" s="12">
        <v>1</v>
      </c>
      <c r="C53" s="21"/>
      <c r="D53" s="21"/>
      <c r="E53" s="65"/>
    </row>
    <row r="54" spans="1:5" ht="12.75" customHeight="1">
      <c r="A54" s="54">
        <v>2600</v>
      </c>
      <c r="B54" s="12">
        <v>1</v>
      </c>
      <c r="C54" s="22"/>
      <c r="D54" s="22"/>
      <c r="E54" s="43"/>
    </row>
    <row r="55" spans="1:5" ht="12.75" customHeight="1">
      <c r="A55" s="64">
        <v>2700</v>
      </c>
      <c r="B55" s="12">
        <v>1</v>
      </c>
      <c r="C55" s="22"/>
      <c r="D55" s="22"/>
      <c r="E55" s="43"/>
    </row>
    <row r="56" spans="1:5" ht="12.75" customHeight="1" thickBot="1">
      <c r="A56" s="66">
        <v>3000</v>
      </c>
      <c r="B56" s="67">
        <v>1</v>
      </c>
      <c r="C56" s="59"/>
      <c r="D56" s="59"/>
      <c r="E56" s="60"/>
    </row>
    <row r="57" ht="12.75" customHeight="1" thickTop="1"/>
    <row r="58" ht="12.75" customHeight="1" thickBot="1"/>
    <row r="59" spans="1:5" ht="30" customHeight="1" thickTop="1">
      <c r="A59" s="30" t="s">
        <v>6</v>
      </c>
      <c r="B59" s="31">
        <v>243</v>
      </c>
      <c r="C59" s="32" t="s">
        <v>4</v>
      </c>
      <c r="D59" s="33" t="s">
        <v>18</v>
      </c>
      <c r="E59" s="34" t="s">
        <v>14</v>
      </c>
    </row>
    <row r="60" spans="1:5" ht="30" customHeight="1">
      <c r="A60" s="35" t="s">
        <v>1</v>
      </c>
      <c r="B60" s="11" t="s">
        <v>33</v>
      </c>
      <c r="C60" s="16"/>
      <c r="D60" s="17"/>
      <c r="E60" s="36"/>
    </row>
    <row r="61" spans="1:5" ht="30" customHeight="1">
      <c r="A61" s="35" t="s">
        <v>9</v>
      </c>
      <c r="B61" s="11"/>
      <c r="C61" s="16"/>
      <c r="D61" s="18"/>
      <c r="E61" s="36"/>
    </row>
    <row r="62" spans="1:5" ht="30" customHeight="1" thickBot="1">
      <c r="A62" s="35" t="s">
        <v>2</v>
      </c>
      <c r="B62" s="11"/>
      <c r="C62" s="19"/>
      <c r="D62" s="20"/>
      <c r="E62" s="37"/>
    </row>
    <row r="63" spans="1:5" ht="30" customHeight="1">
      <c r="A63" s="35" t="s">
        <v>3</v>
      </c>
      <c r="B63" s="11" t="s">
        <v>31</v>
      </c>
      <c r="C63" s="1" t="s">
        <v>5</v>
      </c>
      <c r="D63" s="2">
        <v>60</v>
      </c>
      <c r="E63" s="38"/>
    </row>
    <row r="64" spans="1:5" ht="30" customHeight="1" thickBot="1">
      <c r="A64" s="39" t="s">
        <v>10</v>
      </c>
      <c r="B64" s="15" t="s">
        <v>35</v>
      </c>
      <c r="C64" s="3" t="s">
        <v>0</v>
      </c>
      <c r="D64" s="23">
        <f>IF(D63&lt;0,"valor del indicador fuera de rango",IF(D63&lt;=100,-0.0001*(D63^2)+0.02*D63,"valor del indicador fuera rango"))</f>
        <v>0.8399999999999999</v>
      </c>
      <c r="E64" s="40"/>
    </row>
    <row r="65" spans="1:5" ht="30" customHeight="1">
      <c r="A65" s="41" t="s">
        <v>8</v>
      </c>
      <c r="B65" s="5" t="s">
        <v>0</v>
      </c>
      <c r="C65" s="70" t="s">
        <v>7</v>
      </c>
      <c r="D65" s="71"/>
      <c r="E65" s="72"/>
    </row>
    <row r="66" spans="1:5" ht="12.75" customHeight="1">
      <c r="A66" s="53">
        <v>0</v>
      </c>
      <c r="B66" s="6">
        <f>-0.0001*A66^2+0.02*A66</f>
        <v>0</v>
      </c>
      <c r="C66" s="22"/>
      <c r="D66" s="22"/>
      <c r="E66" s="43"/>
    </row>
    <row r="67" spans="1:5" ht="12.75" customHeight="1">
      <c r="A67" s="61">
        <v>5</v>
      </c>
      <c r="B67" s="6">
        <f aca="true" t="shared" si="2" ref="B67:B86">-0.0001*A67^2+0.02*A67</f>
        <v>0.0975</v>
      </c>
      <c r="C67" s="21"/>
      <c r="D67" s="22"/>
      <c r="E67" s="43"/>
    </row>
    <row r="68" spans="1:5" ht="12.75" customHeight="1">
      <c r="A68" s="53">
        <v>10</v>
      </c>
      <c r="B68" s="6">
        <f t="shared" si="2"/>
        <v>0.19</v>
      </c>
      <c r="C68" s="21"/>
      <c r="D68" s="22"/>
      <c r="E68" s="43"/>
    </row>
    <row r="69" spans="1:5" ht="12.75" customHeight="1">
      <c r="A69" s="61">
        <v>15</v>
      </c>
      <c r="B69" s="6">
        <f t="shared" si="2"/>
        <v>0.27749999999999997</v>
      </c>
      <c r="C69" s="21"/>
      <c r="D69" s="22"/>
      <c r="E69" s="43"/>
    </row>
    <row r="70" spans="1:5" ht="12.75" customHeight="1">
      <c r="A70" s="53">
        <v>20</v>
      </c>
      <c r="B70" s="6">
        <f t="shared" si="2"/>
        <v>0.36000000000000004</v>
      </c>
      <c r="C70" s="21"/>
      <c r="D70" s="22"/>
      <c r="E70" s="43"/>
    </row>
    <row r="71" spans="1:5" ht="12.75" customHeight="1">
      <c r="A71" s="61">
        <v>25</v>
      </c>
      <c r="B71" s="6">
        <f t="shared" si="2"/>
        <v>0.4375</v>
      </c>
      <c r="C71" s="21"/>
      <c r="D71" s="22"/>
      <c r="E71" s="43"/>
    </row>
    <row r="72" spans="1:5" ht="12.75" customHeight="1">
      <c r="A72" s="53">
        <v>30</v>
      </c>
      <c r="B72" s="6">
        <f t="shared" si="2"/>
        <v>0.51</v>
      </c>
      <c r="C72" s="21"/>
      <c r="D72" s="22"/>
      <c r="E72" s="43"/>
    </row>
    <row r="73" spans="1:5" ht="12.75" customHeight="1">
      <c r="A73" s="61">
        <v>35</v>
      </c>
      <c r="B73" s="6">
        <f t="shared" si="2"/>
        <v>0.5775</v>
      </c>
      <c r="C73" s="21"/>
      <c r="D73" s="22"/>
      <c r="E73" s="43"/>
    </row>
    <row r="74" spans="1:5" ht="12.75" customHeight="1">
      <c r="A74" s="53">
        <v>40</v>
      </c>
      <c r="B74" s="6">
        <f t="shared" si="2"/>
        <v>0.64</v>
      </c>
      <c r="C74" s="21"/>
      <c r="D74" s="22"/>
      <c r="E74" s="43"/>
    </row>
    <row r="75" spans="1:5" ht="12.75" customHeight="1">
      <c r="A75" s="61">
        <v>45</v>
      </c>
      <c r="B75" s="6">
        <f t="shared" si="2"/>
        <v>0.6975</v>
      </c>
      <c r="C75" s="21"/>
      <c r="D75" s="22"/>
      <c r="E75" s="43"/>
    </row>
    <row r="76" spans="1:5" ht="12.75" customHeight="1">
      <c r="A76" s="53">
        <v>50</v>
      </c>
      <c r="B76" s="6">
        <f t="shared" si="2"/>
        <v>0.75</v>
      </c>
      <c r="C76" s="21"/>
      <c r="D76" s="22"/>
      <c r="E76" s="43"/>
    </row>
    <row r="77" spans="1:5" ht="12.75" customHeight="1">
      <c r="A77" s="61">
        <v>55</v>
      </c>
      <c r="B77" s="6">
        <f t="shared" si="2"/>
        <v>0.7975000000000001</v>
      </c>
      <c r="C77" s="21"/>
      <c r="D77" s="22"/>
      <c r="E77" s="43"/>
    </row>
    <row r="78" spans="1:5" ht="12.75" customHeight="1">
      <c r="A78" s="53">
        <v>60</v>
      </c>
      <c r="B78" s="6">
        <f t="shared" si="2"/>
        <v>0.8399999999999999</v>
      </c>
      <c r="C78" s="21"/>
      <c r="D78" s="22"/>
      <c r="E78" s="43"/>
    </row>
    <row r="79" spans="1:5" ht="12.75" customHeight="1">
      <c r="A79" s="61">
        <v>65</v>
      </c>
      <c r="B79" s="6">
        <f t="shared" si="2"/>
        <v>0.8775</v>
      </c>
      <c r="C79" s="21"/>
      <c r="D79" s="22"/>
      <c r="E79" s="43"/>
    </row>
    <row r="80" spans="1:5" ht="12.75" customHeight="1">
      <c r="A80" s="53">
        <v>70</v>
      </c>
      <c r="B80" s="6">
        <f t="shared" si="2"/>
        <v>0.9100000000000001</v>
      </c>
      <c r="C80" s="21"/>
      <c r="D80" s="22"/>
      <c r="E80" s="43"/>
    </row>
    <row r="81" spans="1:5" ht="12.75" customHeight="1">
      <c r="A81" s="61">
        <v>75</v>
      </c>
      <c r="B81" s="6">
        <f t="shared" si="2"/>
        <v>0.9375</v>
      </c>
      <c r="C81" s="21"/>
      <c r="D81" s="22"/>
      <c r="E81" s="43"/>
    </row>
    <row r="82" spans="1:5" ht="12.75" customHeight="1">
      <c r="A82" s="53">
        <v>80</v>
      </c>
      <c r="B82" s="6">
        <f t="shared" si="2"/>
        <v>0.9600000000000001</v>
      </c>
      <c r="C82" s="21"/>
      <c r="D82" s="22"/>
      <c r="E82" s="43"/>
    </row>
    <row r="83" spans="1:5" ht="12.75" customHeight="1">
      <c r="A83" s="61">
        <v>85</v>
      </c>
      <c r="B83" s="6">
        <f t="shared" si="2"/>
        <v>0.9774999999999999</v>
      </c>
      <c r="C83" s="21"/>
      <c r="D83" s="22"/>
      <c r="E83" s="43"/>
    </row>
    <row r="84" spans="1:5" ht="12.75" customHeight="1">
      <c r="A84" s="53">
        <v>90</v>
      </c>
      <c r="B84" s="6">
        <f t="shared" si="2"/>
        <v>0.99</v>
      </c>
      <c r="C84" s="21"/>
      <c r="D84" s="22"/>
      <c r="E84" s="43"/>
    </row>
    <row r="85" spans="1:5" ht="12.75" customHeight="1">
      <c r="A85" s="53">
        <v>95</v>
      </c>
      <c r="B85" s="6">
        <f t="shared" si="2"/>
        <v>0.9975</v>
      </c>
      <c r="C85" s="21"/>
      <c r="D85" s="22"/>
      <c r="E85" s="43"/>
    </row>
    <row r="86" spans="1:9" ht="12.75" customHeight="1" thickBot="1">
      <c r="A86" s="62">
        <v>100</v>
      </c>
      <c r="B86" s="63">
        <f t="shared" si="2"/>
        <v>1</v>
      </c>
      <c r="C86" s="58"/>
      <c r="D86" s="59"/>
      <c r="E86" s="60"/>
      <c r="H86" s="22"/>
      <c r="I86" s="22"/>
    </row>
    <row r="87" spans="1:9" ht="12.75" customHeight="1" thickTop="1">
      <c r="A87" s="22"/>
      <c r="B87" s="22"/>
      <c r="C87" s="22"/>
      <c r="D87" s="22"/>
      <c r="E87" s="22"/>
      <c r="F87" s="22"/>
      <c r="H87" s="22"/>
      <c r="I87" s="22"/>
    </row>
    <row r="88" ht="12.75" customHeight="1">
      <c r="B88" s="22"/>
    </row>
  </sheetData>
  <mergeCells count="3">
    <mergeCell ref="C7:E7"/>
    <mergeCell ref="C35:E35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5"/>
  <drawing r:id="rId4"/>
  <legacyDrawing r:id="rId3"/>
  <oleObjects>
    <oleObject progId="Equation.DSMT4" shapeId="1082" r:id="rId1"/>
    <oleObject progId="Equation.DSMT4" shapeId="108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13" sqref="G13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244</v>
      </c>
      <c r="C1" s="32" t="s">
        <v>4</v>
      </c>
      <c r="D1" s="33" t="s">
        <v>27</v>
      </c>
      <c r="E1" s="34" t="s">
        <v>19</v>
      </c>
    </row>
    <row r="2" spans="1:5" ht="30" customHeight="1">
      <c r="A2" s="35" t="s">
        <v>1</v>
      </c>
      <c r="B2" s="11" t="s">
        <v>23</v>
      </c>
      <c r="C2" s="16"/>
      <c r="D2" s="17" t="s">
        <v>12</v>
      </c>
      <c r="E2" s="36" t="s">
        <v>20</v>
      </c>
    </row>
    <row r="3" spans="1:5" ht="30" customHeight="1">
      <c r="A3" s="35" t="s">
        <v>9</v>
      </c>
      <c r="B3" s="29"/>
      <c r="C3" s="16"/>
      <c r="D3" s="18" t="s">
        <v>22</v>
      </c>
      <c r="E3" s="36" t="s">
        <v>21</v>
      </c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29</v>
      </c>
      <c r="C5" s="1" t="s">
        <v>5</v>
      </c>
      <c r="D5" s="2">
        <v>80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4">
        <f>IF(D5&lt;0,"valor del indicador fuera de rango",IF(D5&lt;=50,0.02*(D5),IF(D5&lt;=60,1,IF(D5&lt;=90,-0.0333*D5+3,"valor del indicador fuera rango"))))</f>
        <v>0.33599999999999985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6">
        <f aca="true" t="shared" si="0" ref="B8:B17">0.02*A8</f>
        <v>0</v>
      </c>
      <c r="C8" s="22"/>
      <c r="D8" s="22"/>
      <c r="E8" s="43"/>
    </row>
    <row r="9" spans="1:5" ht="12.75" customHeight="1">
      <c r="A9" s="53">
        <v>5</v>
      </c>
      <c r="B9" s="6">
        <f t="shared" si="0"/>
        <v>0.1</v>
      </c>
      <c r="C9" s="21"/>
      <c r="D9" s="22"/>
      <c r="E9" s="43"/>
    </row>
    <row r="10" spans="1:5" ht="12.75" customHeight="1">
      <c r="A10" s="53">
        <v>10</v>
      </c>
      <c r="B10" s="6">
        <f t="shared" si="0"/>
        <v>0.2</v>
      </c>
      <c r="C10" s="21"/>
      <c r="D10" s="22"/>
      <c r="E10" s="43"/>
    </row>
    <row r="11" spans="1:5" ht="12.75" customHeight="1">
      <c r="A11" s="53">
        <v>15</v>
      </c>
      <c r="B11" s="6">
        <f t="shared" si="0"/>
        <v>0.3</v>
      </c>
      <c r="C11" s="21"/>
      <c r="D11" s="22"/>
      <c r="E11" s="43"/>
    </row>
    <row r="12" spans="1:5" ht="12.75" customHeight="1">
      <c r="A12" s="53">
        <v>20</v>
      </c>
      <c r="B12" s="6">
        <f t="shared" si="0"/>
        <v>0.4</v>
      </c>
      <c r="C12" s="21"/>
      <c r="D12" s="22"/>
      <c r="E12" s="43"/>
    </row>
    <row r="13" spans="1:5" ht="12.75" customHeight="1">
      <c r="A13" s="53">
        <v>25</v>
      </c>
      <c r="B13" s="6">
        <f t="shared" si="0"/>
        <v>0.5</v>
      </c>
      <c r="C13" s="21"/>
      <c r="D13" s="22"/>
      <c r="E13" s="43"/>
    </row>
    <row r="14" spans="1:5" ht="12.75" customHeight="1">
      <c r="A14" s="53">
        <v>30</v>
      </c>
      <c r="B14" s="6">
        <f t="shared" si="0"/>
        <v>0.6</v>
      </c>
      <c r="C14" s="21"/>
      <c r="D14" s="22"/>
      <c r="E14" s="43"/>
    </row>
    <row r="15" spans="1:5" ht="12.75" customHeight="1">
      <c r="A15" s="53">
        <v>35</v>
      </c>
      <c r="B15" s="6">
        <f t="shared" si="0"/>
        <v>0.7000000000000001</v>
      </c>
      <c r="C15" s="21"/>
      <c r="D15" s="22"/>
      <c r="E15" s="43"/>
    </row>
    <row r="16" spans="1:5" ht="12.75" customHeight="1">
      <c r="A16" s="53">
        <v>40</v>
      </c>
      <c r="B16" s="6">
        <f t="shared" si="0"/>
        <v>0.8</v>
      </c>
      <c r="C16" s="21"/>
      <c r="D16" s="22"/>
      <c r="E16" s="43"/>
    </row>
    <row r="17" spans="1:5" ht="12.75" customHeight="1">
      <c r="A17" s="53">
        <v>45</v>
      </c>
      <c r="B17" s="6">
        <f t="shared" si="0"/>
        <v>0.9</v>
      </c>
      <c r="C17" s="21"/>
      <c r="D17" s="22"/>
      <c r="E17" s="43"/>
    </row>
    <row r="18" spans="1:5" ht="12.75" customHeight="1">
      <c r="A18" s="54">
        <v>50</v>
      </c>
      <c r="B18" s="12">
        <v>1</v>
      </c>
      <c r="C18" s="21"/>
      <c r="D18" s="22"/>
      <c r="E18" s="43"/>
    </row>
    <row r="19" spans="1:5" ht="12.75" customHeight="1">
      <c r="A19" s="54">
        <v>55</v>
      </c>
      <c r="B19" s="12">
        <v>1</v>
      </c>
      <c r="C19" s="21"/>
      <c r="D19" s="22"/>
      <c r="E19" s="43"/>
    </row>
    <row r="20" spans="1:5" ht="12.75" customHeight="1">
      <c r="A20" s="54">
        <v>60</v>
      </c>
      <c r="B20" s="12">
        <v>1</v>
      </c>
      <c r="C20" s="21"/>
      <c r="D20" s="22"/>
      <c r="E20" s="43"/>
    </row>
    <row r="21" spans="1:5" ht="12.75" customHeight="1">
      <c r="A21" s="55">
        <v>65</v>
      </c>
      <c r="B21" s="28">
        <f>-0.0333*A21+3</f>
        <v>0.8354999999999997</v>
      </c>
      <c r="C21" s="21"/>
      <c r="D21" s="22"/>
      <c r="E21" s="43"/>
    </row>
    <row r="22" spans="1:5" ht="12.75" customHeight="1">
      <c r="A22" s="55">
        <v>70</v>
      </c>
      <c r="B22" s="28">
        <f>-0.0333*A22+3</f>
        <v>0.6689999999999996</v>
      </c>
      <c r="C22" s="21"/>
      <c r="D22" s="22"/>
      <c r="E22" s="43"/>
    </row>
    <row r="23" spans="1:5" ht="12.75" customHeight="1">
      <c r="A23" s="55">
        <v>80</v>
      </c>
      <c r="B23" s="28">
        <f>-0.0333*A23+3</f>
        <v>0.33599999999999985</v>
      </c>
      <c r="C23" s="21"/>
      <c r="D23" s="22"/>
      <c r="E23" s="43"/>
    </row>
    <row r="24" spans="1:5" ht="12.75" customHeight="1" thickBot="1">
      <c r="A24" s="56">
        <v>90</v>
      </c>
      <c r="B24" s="57">
        <f>-0.0333*A24+3</f>
        <v>0.0029999999999996696</v>
      </c>
      <c r="C24" s="58"/>
      <c r="D24" s="59"/>
      <c r="E24" s="60"/>
    </row>
    <row r="25" spans="1:5" ht="12.75" customHeight="1" thickTop="1">
      <c r="A25" s="27"/>
      <c r="B25" s="13"/>
      <c r="C25" s="21"/>
      <c r="D25" s="22"/>
      <c r="E25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67" r:id="rId1"/>
    <oleObject progId="Equation.DSMT4" shapeId="2068" r:id="rId2"/>
    <oleObject progId="Equation.DSMT4" shapeId="2069" r:id="rId3"/>
    <oleObject progId="Equation.DSMT4" shapeId="2070" r:id="rId4"/>
    <oleObject progId="Equation.DSMT4" shapeId="2071" r:id="rId5"/>
    <oleObject progId="Equation.DSMT4" shapeId="2072" r:id="rId6"/>
    <oleObject progId="Equation.DSMT4" shapeId="2073" r:id="rId7"/>
    <oleObject progId="Equation.DSMT4" shapeId="2074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6" sqref="G6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245</v>
      </c>
      <c r="C1" s="32" t="s">
        <v>4</v>
      </c>
      <c r="D1" s="33" t="s">
        <v>24</v>
      </c>
      <c r="E1" s="34" t="s">
        <v>25</v>
      </c>
    </row>
    <row r="2" spans="1:5" ht="30" customHeight="1">
      <c r="A2" s="35" t="s">
        <v>1</v>
      </c>
      <c r="B2" s="11" t="s">
        <v>28</v>
      </c>
      <c r="C2" s="16"/>
      <c r="D2" s="17" t="s">
        <v>12</v>
      </c>
      <c r="E2" s="36" t="s">
        <v>26</v>
      </c>
    </row>
    <row r="3" spans="1:5" ht="30" customHeight="1">
      <c r="A3" s="35" t="s">
        <v>9</v>
      </c>
      <c r="B3" s="11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30</v>
      </c>
      <c r="C5" s="1" t="s">
        <v>5</v>
      </c>
      <c r="D5" s="2">
        <v>0.4</v>
      </c>
      <c r="E5" s="38"/>
    </row>
    <row r="6" spans="1:5" ht="30" customHeight="1" thickBot="1">
      <c r="A6" s="39" t="s">
        <v>10</v>
      </c>
      <c r="B6" s="15" t="s">
        <v>36</v>
      </c>
      <c r="C6" s="3" t="s">
        <v>0</v>
      </c>
      <c r="D6" s="4">
        <f>IF(D5&lt;0,"valor del indicador fuera de rango",IF(D5&lt;=1,1*D5,IF(D5&lt;=4,1,"valor del indicador fuera rango")))</f>
        <v>0.4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42">
        <v>0</v>
      </c>
      <c r="B8" s="8">
        <f aca="true" t="shared" si="0" ref="B8:B13">A8</f>
        <v>0</v>
      </c>
      <c r="C8" s="22"/>
      <c r="D8" s="22"/>
      <c r="E8" s="43"/>
    </row>
    <row r="9" spans="1:5" ht="12.75" customHeight="1">
      <c r="A9" s="44">
        <f>+A8+0.2</f>
        <v>0.2</v>
      </c>
      <c r="B9" s="8">
        <f t="shared" si="0"/>
        <v>0.2</v>
      </c>
      <c r="C9" s="21"/>
      <c r="D9" s="22"/>
      <c r="E9" s="43"/>
    </row>
    <row r="10" spans="1:5" ht="12.75" customHeight="1">
      <c r="A10" s="42">
        <v>0.4</v>
      </c>
      <c r="B10" s="8">
        <f t="shared" si="0"/>
        <v>0.4</v>
      </c>
      <c r="C10" s="21"/>
      <c r="D10" s="22"/>
      <c r="E10" s="43"/>
    </row>
    <row r="11" spans="1:5" ht="12.75" customHeight="1">
      <c r="A11" s="44">
        <v>0.6</v>
      </c>
      <c r="B11" s="8">
        <f t="shared" si="0"/>
        <v>0.6</v>
      </c>
      <c r="C11" s="21"/>
      <c r="D11" s="22"/>
      <c r="E11" s="43"/>
    </row>
    <row r="12" spans="1:5" ht="12.75" customHeight="1">
      <c r="A12" s="42">
        <v>0.8</v>
      </c>
      <c r="B12" s="8">
        <f t="shared" si="0"/>
        <v>0.8</v>
      </c>
      <c r="C12" s="21"/>
      <c r="D12" s="22"/>
      <c r="E12" s="43"/>
    </row>
    <row r="13" spans="1:5" ht="12.75" customHeight="1">
      <c r="A13" s="44">
        <v>1</v>
      </c>
      <c r="B13" s="8">
        <f t="shared" si="0"/>
        <v>1</v>
      </c>
      <c r="C13" s="21"/>
      <c r="D13" s="22"/>
      <c r="E13" s="43"/>
    </row>
    <row r="14" spans="1:5" ht="12.75" customHeight="1">
      <c r="A14" s="45">
        <v>1.2</v>
      </c>
      <c r="B14" s="9">
        <f>1</f>
        <v>1</v>
      </c>
      <c r="C14" s="21"/>
      <c r="D14" s="22"/>
      <c r="E14" s="43"/>
    </row>
    <row r="15" spans="1:5" ht="12.75" customHeight="1">
      <c r="A15" s="46">
        <v>1.4</v>
      </c>
      <c r="B15" s="9">
        <f>1</f>
        <v>1</v>
      </c>
      <c r="C15" s="21"/>
      <c r="D15" s="22"/>
      <c r="E15" s="43"/>
    </row>
    <row r="16" spans="1:5" ht="12.75" customHeight="1">
      <c r="A16" s="45">
        <v>1.6</v>
      </c>
      <c r="B16" s="9">
        <f>1</f>
        <v>1</v>
      </c>
      <c r="C16" s="21"/>
      <c r="D16" s="22"/>
      <c r="E16" s="43"/>
    </row>
    <row r="17" spans="1:5" ht="12.75" customHeight="1">
      <c r="A17" s="46">
        <v>1.8</v>
      </c>
      <c r="B17" s="9">
        <f>1</f>
        <v>1</v>
      </c>
      <c r="C17" s="21"/>
      <c r="D17" s="22"/>
      <c r="E17" s="43"/>
    </row>
    <row r="18" spans="1:5" ht="12.75" customHeight="1">
      <c r="A18" s="45">
        <v>2</v>
      </c>
      <c r="B18" s="9">
        <f>1</f>
        <v>1</v>
      </c>
      <c r="C18" s="21"/>
      <c r="D18" s="22"/>
      <c r="E18" s="43"/>
    </row>
    <row r="19" spans="1:5" ht="12.75" customHeight="1">
      <c r="A19" s="46">
        <v>2.2</v>
      </c>
      <c r="B19" s="9">
        <f>1</f>
        <v>1</v>
      </c>
      <c r="C19" s="21"/>
      <c r="D19" s="22"/>
      <c r="E19" s="43"/>
    </row>
    <row r="20" spans="1:5" ht="12.75" customHeight="1">
      <c r="A20" s="45">
        <v>2.4</v>
      </c>
      <c r="B20" s="9">
        <f>1</f>
        <v>1</v>
      </c>
      <c r="C20" s="21"/>
      <c r="D20" s="22"/>
      <c r="E20" s="43"/>
    </row>
    <row r="21" spans="1:5" ht="12.75" customHeight="1">
      <c r="A21" s="46">
        <v>2.6</v>
      </c>
      <c r="B21" s="9">
        <f>1</f>
        <v>1</v>
      </c>
      <c r="C21" s="14"/>
      <c r="D21" s="26"/>
      <c r="E21" s="47"/>
    </row>
    <row r="22" spans="1:5" ht="12.75" customHeight="1">
      <c r="A22" s="45">
        <v>2.8</v>
      </c>
      <c r="B22" s="9">
        <f>1</f>
        <v>1</v>
      </c>
      <c r="C22" s="14"/>
      <c r="D22" s="26"/>
      <c r="E22" s="47"/>
    </row>
    <row r="23" spans="1:5" ht="12.75" customHeight="1">
      <c r="A23" s="46">
        <v>3</v>
      </c>
      <c r="B23" s="9">
        <f>1</f>
        <v>1</v>
      </c>
      <c r="C23" s="14"/>
      <c r="D23" s="26"/>
      <c r="E23" s="47"/>
    </row>
    <row r="24" spans="1:5" ht="12.75" customHeight="1">
      <c r="A24" s="46">
        <v>3.4</v>
      </c>
      <c r="B24" s="9">
        <f>1</f>
        <v>1</v>
      </c>
      <c r="C24" s="14"/>
      <c r="D24" s="26"/>
      <c r="E24" s="47"/>
    </row>
    <row r="25" spans="1:5" ht="12.75" customHeight="1" thickBot="1">
      <c r="A25" s="48">
        <v>4</v>
      </c>
      <c r="B25" s="49">
        <f>1</f>
        <v>1</v>
      </c>
      <c r="C25" s="50"/>
      <c r="D25" s="51"/>
      <c r="E25" s="52"/>
    </row>
    <row r="26" spans="1:6" ht="12.75" customHeight="1" thickTop="1">
      <c r="A26" s="21"/>
      <c r="B26" s="22"/>
      <c r="C26" s="22"/>
      <c r="D26" s="22"/>
      <c r="F26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91" r:id="rId1"/>
    <oleObject progId="Equation.DSMT4" shapeId="3092" r:id="rId2"/>
    <oleObject progId="Equation.DSMT4" shapeId="3093" r:id="rId3"/>
    <oleObject progId="Equation.DSMT4" shapeId="3094" r:id="rId4"/>
    <oleObject progId="Equation.DSMT4" shapeId="3095" r:id="rId5"/>
    <oleObject progId="Equation.DSMT4" shapeId="3096" r:id="rId6"/>
    <oleObject progId="Equation.DSMT4" shapeId="3097" r:id="rId7"/>
    <oleObject progId="Equation.DSMT4" shapeId="309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cp:lastPrinted>2007-06-22T11:14:04Z</cp:lastPrinted>
  <dcterms:created xsi:type="dcterms:W3CDTF">2007-03-01T15:57:05Z</dcterms:created>
  <dcterms:modified xsi:type="dcterms:W3CDTF">2013-05-07T15:13:20Z</dcterms:modified>
  <cp:category/>
  <cp:version/>
  <cp:contentType/>
  <cp:contentStatus/>
</cp:coreProperties>
</file>