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148" yWindow="60" windowWidth="11592" windowHeight="8448"/>
  </bookViews>
  <sheets>
    <sheet name="Registro" sheetId="7" r:id="rId1"/>
    <sheet name="Cualitativa" sheetId="1" r:id="rId2"/>
    <sheet name="Cuantitativa" sheetId="4" r:id="rId3"/>
    <sheet name="Comentarios Cualitativa" sheetId="5" r:id="rId4"/>
    <sheet name="Comentarios Cuantitativa" sheetId="6" r:id="rId5"/>
  </sheets>
  <definedNames>
    <definedName name="_Ind18">Cuantitativa!#REF!</definedName>
    <definedName name="_xlnm.Print_Area" localSheetId="1">Cualitativa!$A$6:$AJ$9</definedName>
    <definedName name="_xlnm.Print_Area" localSheetId="2">Cuantitativa!$A$8:$AZ$24</definedName>
    <definedName name="ficha">#REF!</definedName>
    <definedName name="indicador">Cuantitativa!$C$5</definedName>
    <definedName name="solver_adj" localSheetId="1" hidden="1">Cualitativa!#REF!</definedName>
    <definedName name="solver_cvg" localSheetId="1" hidden="1">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Cualitativa!#REF!</definedName>
    <definedName name="solver_pre" localSheetId="1" hidden="1">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5</definedName>
    <definedName name="solver_typ" localSheetId="1" hidden="1">3</definedName>
    <definedName name="solver_val" localSheetId="1" hidden="1">0</definedName>
  </definedNames>
  <calcPr calcId="125725"/>
</workbook>
</file>

<file path=xl/calcChain.xml><?xml version="1.0" encoding="utf-8"?>
<calcChain xmlns="http://schemas.openxmlformats.org/spreadsheetml/2006/main">
  <c r="AE5" i="1"/>
  <c r="AE4"/>
  <c r="AE6" s="1"/>
  <c r="AQ24" i="4"/>
  <c r="AQ12"/>
  <c r="AQ13"/>
  <c r="AQ14"/>
  <c r="AQ15"/>
  <c r="AQ16"/>
  <c r="AQ17"/>
  <c r="AQ18"/>
  <c r="AQ19"/>
  <c r="AQ20"/>
  <c r="AQ21"/>
  <c r="AQ22"/>
  <c r="AQ23"/>
  <c r="AQ11"/>
  <c r="AQ10"/>
  <c r="AP24"/>
  <c r="AP12"/>
  <c r="AP13"/>
  <c r="AP14"/>
  <c r="AP15"/>
  <c r="AP16"/>
  <c r="AP17"/>
  <c r="AP18"/>
  <c r="AP19"/>
  <c r="AP20"/>
  <c r="AP21"/>
  <c r="AP22"/>
  <c r="AP23"/>
  <c r="AP11"/>
  <c r="AP10"/>
  <c r="W12"/>
  <c r="W13"/>
  <c r="W14"/>
  <c r="W15"/>
  <c r="W16"/>
  <c r="W17"/>
  <c r="W18"/>
  <c r="W19"/>
  <c r="W20"/>
  <c r="W21"/>
  <c r="W22"/>
  <c r="W23"/>
  <c r="W11"/>
  <c r="V12"/>
  <c r="V13"/>
  <c r="V14"/>
  <c r="V15"/>
  <c r="V16"/>
  <c r="V17"/>
  <c r="V18"/>
  <c r="V19"/>
  <c r="V20"/>
  <c r="V21"/>
  <c r="V22"/>
  <c r="V23"/>
  <c r="V11"/>
  <c r="N12"/>
  <c r="N13"/>
  <c r="N14"/>
  <c r="N15"/>
  <c r="N16"/>
  <c r="N17"/>
  <c r="N18"/>
  <c r="N19"/>
  <c r="N20"/>
  <c r="N21"/>
  <c r="N22"/>
  <c r="N23"/>
  <c r="N11"/>
  <c r="M12"/>
  <c r="M13"/>
  <c r="M14"/>
  <c r="M15"/>
  <c r="M16"/>
  <c r="M17"/>
  <c r="M18"/>
  <c r="M19"/>
  <c r="M20"/>
  <c r="M21"/>
  <c r="M22"/>
  <c r="M23"/>
  <c r="M11"/>
  <c r="AM24" i="1"/>
  <c r="AM12"/>
  <c r="AM13"/>
  <c r="AM14"/>
  <c r="AM15"/>
  <c r="AM16"/>
  <c r="AM17"/>
  <c r="AM18"/>
  <c r="AM19"/>
  <c r="AM20"/>
  <c r="AM21"/>
  <c r="AM22"/>
  <c r="AM23"/>
  <c r="AM11"/>
  <c r="AM10"/>
  <c r="AL24"/>
  <c r="AL12"/>
  <c r="AL13"/>
  <c r="AL14"/>
  <c r="AL15"/>
  <c r="AL16"/>
  <c r="AL17"/>
  <c r="AL18"/>
  <c r="AL19"/>
  <c r="AL20"/>
  <c r="AL21"/>
  <c r="AL22"/>
  <c r="AL23"/>
  <c r="AL11"/>
  <c r="AL10"/>
  <c r="AA24"/>
  <c r="AA12"/>
  <c r="AA13"/>
  <c r="AA14"/>
  <c r="AA15"/>
  <c r="AA16"/>
  <c r="AA17"/>
  <c r="AA18"/>
  <c r="AA19"/>
  <c r="AA20"/>
  <c r="AA21"/>
  <c r="AA22"/>
  <c r="AA23"/>
  <c r="AA11"/>
  <c r="AA10"/>
  <c r="Z24"/>
  <c r="Z12"/>
  <c r="Z13"/>
  <c r="Z14"/>
  <c r="Z15"/>
  <c r="Z16"/>
  <c r="Z17"/>
  <c r="Z18"/>
  <c r="Z19"/>
  <c r="Z20"/>
  <c r="Z21"/>
  <c r="Z22"/>
  <c r="Z23"/>
  <c r="Z11"/>
  <c r="Z10"/>
  <c r="P24"/>
  <c r="P12"/>
  <c r="P13"/>
  <c r="P14"/>
  <c r="P15"/>
  <c r="P16"/>
  <c r="P17"/>
  <c r="P18"/>
  <c r="P19"/>
  <c r="P20"/>
  <c r="P21"/>
  <c r="P22"/>
  <c r="P23"/>
  <c r="P11"/>
  <c r="P10"/>
  <c r="O24"/>
  <c r="O23"/>
  <c r="O22"/>
  <c r="O21"/>
  <c r="O20"/>
  <c r="O19"/>
  <c r="O18"/>
  <c r="O17"/>
  <c r="O16"/>
  <c r="O15"/>
  <c r="O14"/>
  <c r="O13"/>
  <c r="O12"/>
  <c r="O11"/>
  <c r="O10"/>
  <c r="AK24"/>
  <c r="AK11"/>
  <c r="AK12"/>
  <c r="AK13"/>
  <c r="AK14"/>
  <c r="AK15"/>
  <c r="AK16"/>
  <c r="AK17"/>
  <c r="AK18"/>
  <c r="AK19"/>
  <c r="AK20"/>
  <c r="AK21"/>
  <c r="AK22"/>
  <c r="AK23"/>
  <c r="AK10"/>
  <c r="N10"/>
  <c r="N11"/>
  <c r="N24"/>
  <c r="N12"/>
  <c r="N13"/>
  <c r="Y10"/>
  <c r="Y11"/>
  <c r="Y12"/>
  <c r="Y13"/>
  <c r="AO10" i="4"/>
  <c r="AO24"/>
  <c r="AO11"/>
  <c r="AO12"/>
  <c r="AO13"/>
  <c r="U10"/>
  <c r="V10" s="1"/>
  <c r="W10" s="1"/>
  <c r="U11"/>
  <c r="U12"/>
  <c r="U13"/>
  <c r="L10"/>
  <c r="M10" s="1"/>
  <c r="N10" s="1"/>
  <c r="L11"/>
  <c r="L12"/>
  <c r="L13"/>
  <c r="AO14"/>
  <c r="AO15"/>
  <c r="AO16"/>
  <c r="AO17"/>
  <c r="AO18"/>
  <c r="AO19"/>
  <c r="AO20"/>
  <c r="AO21"/>
  <c r="AO22"/>
  <c r="AO23"/>
  <c r="U14"/>
  <c r="U15"/>
  <c r="U16"/>
  <c r="U17"/>
  <c r="U18"/>
  <c r="U19"/>
  <c r="U20"/>
  <c r="U21"/>
  <c r="U22"/>
  <c r="U23"/>
  <c r="L14"/>
  <c r="L15"/>
  <c r="L16"/>
  <c r="L17"/>
  <c r="L18"/>
  <c r="L19"/>
  <c r="L20"/>
  <c r="L21"/>
  <c r="L22"/>
  <c r="L23"/>
  <c r="N14" i="1"/>
  <c r="N15"/>
  <c r="N16"/>
  <c r="N17"/>
  <c r="N18"/>
  <c r="N19"/>
  <c r="N20"/>
  <c r="N21"/>
  <c r="N22"/>
  <c r="N23"/>
  <c r="Y14"/>
  <c r="Y15"/>
  <c r="Y16"/>
  <c r="Y17"/>
  <c r="Y18"/>
  <c r="Y19"/>
  <c r="Y20"/>
  <c r="Y21"/>
  <c r="Y22"/>
  <c r="Y23"/>
  <c r="AE5" i="4"/>
  <c r="AT10"/>
  <c r="AC10"/>
  <c r="AE4"/>
  <c r="Y24" i="1"/>
  <c r="AB24"/>
  <c r="AO24"/>
  <c r="AN10"/>
  <c r="AE6" i="4"/>
  <c r="U24" l="1"/>
  <c r="V24" s="1"/>
  <c r="W24" s="1"/>
  <c r="L24"/>
  <c r="M24" s="1"/>
  <c r="AU10" l="1"/>
  <c r="AV10" s="1"/>
  <c r="AW10" s="1"/>
  <c r="AE10"/>
  <c r="AF10" s="1"/>
  <c r="AG10" s="1"/>
  <c r="AY10" s="1"/>
  <c r="N24"/>
  <c r="AS24" s="1"/>
  <c r="Y24" l="1"/>
  <c r="AX10" s="1"/>
</calcChain>
</file>

<file path=xl/sharedStrings.xml><?xml version="1.0" encoding="utf-8"?>
<sst xmlns="http://schemas.openxmlformats.org/spreadsheetml/2006/main" count="175" uniqueCount="115">
  <si>
    <t>EX</t>
  </si>
  <si>
    <t>MO</t>
  </si>
  <si>
    <t>PE</t>
  </si>
  <si>
    <t>PR</t>
  </si>
  <si>
    <t>signo</t>
  </si>
  <si>
    <t xml:space="preserve"> valoración cualititativa de impactos ambientales</t>
  </si>
  <si>
    <t>EF</t>
  </si>
  <si>
    <t>se reparten 1000 UIP entre todos los factores ambientales</t>
  </si>
  <si>
    <t xml:space="preserve"> </t>
  </si>
  <si>
    <t xml:space="preserve">atributos de los impactos POSITIVOS </t>
  </si>
  <si>
    <t>IN</t>
  </si>
  <si>
    <t>Impacto</t>
  </si>
  <si>
    <t>Acción</t>
  </si>
  <si>
    <t>Subfactor</t>
  </si>
  <si>
    <t>Extensión (EX). Puntual=1; Parcial=2; Extenso=4; Total=8         Crítico (+4)</t>
  </si>
  <si>
    <t>atributos de los impactos NEGATIVOS SIN medidas correctoras</t>
  </si>
  <si>
    <t>Importancia</t>
  </si>
  <si>
    <t>Juicio global</t>
  </si>
  <si>
    <t>Periodicidad (PR). Irregular=1; Periodico=2; Continuo=4</t>
  </si>
  <si>
    <t>máximo valor de la importancia         (Imax)</t>
  </si>
  <si>
    <t>mínimo valor de la importancia            (Imin)</t>
  </si>
  <si>
    <t>Ind</t>
  </si>
  <si>
    <t>Nombre</t>
  </si>
  <si>
    <t>ACCIÓN</t>
  </si>
  <si>
    <t>INDICADOR</t>
  </si>
  <si>
    <t>Descripción del impacto: Efecto-subfactor-acción</t>
  </si>
  <si>
    <t>CC</t>
  </si>
  <si>
    <t>Valoración cuantitativa SIN medidas correctoras</t>
  </si>
  <si>
    <t>Signo</t>
  </si>
  <si>
    <t>Atributos: impactos NEGATIVOS SIN medidas correctoras</t>
  </si>
  <si>
    <t xml:space="preserve">Atributos: impactos POSITIVOS </t>
  </si>
  <si>
    <t>Efecto medidas correctiras</t>
  </si>
  <si>
    <r>
      <t xml:space="preserve">MO </t>
    </r>
    <r>
      <rPr>
        <vertAlign val="subscript"/>
        <sz val="11"/>
        <rFont val="Arial"/>
        <family val="2"/>
      </rPr>
      <t>con+CC</t>
    </r>
  </si>
  <si>
    <r>
      <t xml:space="preserve">PE </t>
    </r>
    <r>
      <rPr>
        <vertAlign val="subscript"/>
        <sz val="11"/>
        <rFont val="Arial"/>
        <family val="2"/>
      </rPr>
      <t>con+CC</t>
    </r>
  </si>
  <si>
    <r>
      <t xml:space="preserve">EF </t>
    </r>
    <r>
      <rPr>
        <vertAlign val="subscript"/>
        <sz val="11"/>
        <rFont val="Arial"/>
        <family val="2"/>
      </rPr>
      <t>con+CC</t>
    </r>
  </si>
  <si>
    <r>
      <t xml:space="preserve">PR </t>
    </r>
    <r>
      <rPr>
        <vertAlign val="subscript"/>
        <sz val="11"/>
        <rFont val="Arial"/>
        <family val="2"/>
      </rPr>
      <t>con+CC</t>
    </r>
  </si>
  <si>
    <r>
      <t xml:space="preserve">IN </t>
    </r>
    <r>
      <rPr>
        <vertAlign val="subscript"/>
        <sz val="11"/>
        <rFont val="Arial"/>
        <family val="2"/>
      </rPr>
      <t>con+CC</t>
    </r>
  </si>
  <si>
    <r>
      <t xml:space="preserve">EX </t>
    </r>
    <r>
      <rPr>
        <vertAlign val="subscript"/>
        <sz val="11"/>
        <rFont val="Arial"/>
        <family val="2"/>
      </rPr>
      <t>con+CC</t>
    </r>
  </si>
  <si>
    <t>atributos de los impactos NEGATIVOS  CON medidas correctoras (con+CC)</t>
  </si>
  <si>
    <t>Atributos: impactos NEGATIVOS con y medidas correctoras (con+CC)</t>
  </si>
  <si>
    <t>Valoración cuantitativa CON y medidas correctoras (con+CC)</t>
  </si>
  <si>
    <t>ACCION</t>
  </si>
  <si>
    <t>IMPACTO</t>
  </si>
  <si>
    <t>ENJUICIAMIENTO</t>
  </si>
  <si>
    <t>MEDIDA CORRECTORA</t>
  </si>
  <si>
    <t>Juico</t>
  </si>
  <si>
    <t>Comentarios</t>
  </si>
  <si>
    <t>Comentarios acerca de la valoración</t>
  </si>
  <si>
    <t>TITULO</t>
  </si>
  <si>
    <t>AUTORES</t>
  </si>
  <si>
    <t>DOLORES ENCINAS MALAGON</t>
  </si>
  <si>
    <t>ZURIÑE GOMEZ DE BALUGERA LOPEZ DE ALDA</t>
  </si>
  <si>
    <t>ESTUDIO DE IMPACTO AMBIENTAL: PROCEDIMIENTO Y HERRAMIENTAS</t>
  </si>
  <si>
    <t>Fórmula de la importancia:                     I = +-(3IN + 2EX + MO + PE + CR + EF + II + PR)</t>
  </si>
  <si>
    <t>CR</t>
  </si>
  <si>
    <t>II</t>
  </si>
  <si>
    <r>
      <t xml:space="preserve">CR </t>
    </r>
    <r>
      <rPr>
        <vertAlign val="subscript"/>
        <sz val="11"/>
        <rFont val="Arial"/>
        <family val="2"/>
      </rPr>
      <t>con+CC</t>
    </r>
  </si>
  <si>
    <r>
      <t xml:space="preserve">II </t>
    </r>
    <r>
      <rPr>
        <vertAlign val="subscript"/>
        <sz val="11"/>
        <rFont val="Arial"/>
        <family val="2"/>
      </rPr>
      <t>con+CC</t>
    </r>
  </si>
  <si>
    <r>
      <t xml:space="preserve">II  </t>
    </r>
    <r>
      <rPr>
        <vertAlign val="subscript"/>
        <sz val="11"/>
        <rFont val="Arial"/>
        <family val="2"/>
      </rPr>
      <t>con+CC</t>
    </r>
  </si>
  <si>
    <t>Capacidad de recuperación (CR). Reversible=2;                                        Ireversible-Recuperable=4;                             Irreversible-Mitigable=8;                    Irreversible-Irrecuperable=12</t>
  </si>
  <si>
    <t>Efecto (EF). Indirecto=1;                              Directo=4</t>
  </si>
  <si>
    <t>Interrelación de impactos (II)               Simple=2;                                 Acumulativo=4;                                                         Sinérgico=8</t>
  </si>
  <si>
    <t>Intensidad (IN).                Baja=1;                  Media=2;                               Alta=4;                                          Muy alta=8;                    Total=12</t>
  </si>
  <si>
    <t>Momento (MO). Largo plazo=1;                  Medio plazo=2;                    Inmediato=4;                          Crítico (+4)</t>
  </si>
  <si>
    <r>
      <t>Ip</t>
    </r>
    <r>
      <rPr>
        <b/>
        <vertAlign val="subscript"/>
        <sz val="11"/>
        <rFont val="Arial"/>
        <family val="2"/>
      </rPr>
      <t>j</t>
    </r>
  </si>
  <si>
    <r>
      <t>Ip</t>
    </r>
    <r>
      <rPr>
        <b/>
        <vertAlign val="subscript"/>
        <sz val="11"/>
        <rFont val="Arial"/>
        <family val="2"/>
      </rPr>
      <t>jcon+CC</t>
    </r>
  </si>
  <si>
    <r>
      <t>Ip</t>
    </r>
    <r>
      <rPr>
        <b/>
        <vertAlign val="subscript"/>
        <sz val="11"/>
        <rFont val="Arial"/>
        <family val="2"/>
      </rPr>
      <t>jCC</t>
    </r>
  </si>
  <si>
    <r>
      <t>Ind</t>
    </r>
    <r>
      <rPr>
        <vertAlign val="subscript"/>
        <sz val="11"/>
        <rFont val="Arial"/>
        <family val="2"/>
      </rPr>
      <t>j</t>
    </r>
    <r>
      <rPr>
        <sz val="11"/>
        <rFont val="Arial"/>
        <family val="2"/>
      </rPr>
      <t xml:space="preserve"> </t>
    </r>
    <r>
      <rPr>
        <vertAlign val="subscript"/>
        <sz val="11"/>
        <rFont val="Arial"/>
        <family val="2"/>
      </rPr>
      <t>sin</t>
    </r>
  </si>
  <si>
    <r>
      <t>Ind</t>
    </r>
    <r>
      <rPr>
        <vertAlign val="subscript"/>
        <sz val="11"/>
        <rFont val="Arial"/>
        <family val="2"/>
      </rPr>
      <t>j</t>
    </r>
    <r>
      <rPr>
        <sz val="11"/>
        <rFont val="Arial"/>
        <family val="2"/>
      </rPr>
      <t xml:space="preserve"> </t>
    </r>
    <r>
      <rPr>
        <vertAlign val="subscript"/>
        <sz val="11"/>
        <rFont val="Arial"/>
        <family val="2"/>
      </rPr>
      <t>con</t>
    </r>
  </si>
  <si>
    <r>
      <t>Ca</t>
    </r>
    <r>
      <rPr>
        <vertAlign val="subscript"/>
        <sz val="11"/>
        <rFont val="Arial"/>
        <family val="2"/>
      </rPr>
      <t>j</t>
    </r>
    <r>
      <rPr>
        <sz val="11"/>
        <rFont val="Arial"/>
        <family val="2"/>
      </rPr>
      <t xml:space="preserve"> </t>
    </r>
    <r>
      <rPr>
        <vertAlign val="subscript"/>
        <sz val="11"/>
        <rFont val="Arial"/>
        <family val="2"/>
      </rPr>
      <t>sin</t>
    </r>
  </si>
  <si>
    <r>
      <t>Ca</t>
    </r>
    <r>
      <rPr>
        <vertAlign val="subscript"/>
        <sz val="11"/>
        <rFont val="Arial"/>
        <family val="2"/>
      </rPr>
      <t>j</t>
    </r>
    <r>
      <rPr>
        <sz val="11"/>
        <rFont val="Arial"/>
        <family val="2"/>
      </rPr>
      <t xml:space="preserve"> </t>
    </r>
    <r>
      <rPr>
        <vertAlign val="subscript"/>
        <sz val="11"/>
        <rFont val="Arial"/>
        <family val="2"/>
      </rPr>
      <t>con</t>
    </r>
  </si>
  <si>
    <r>
      <t>M</t>
    </r>
    <r>
      <rPr>
        <vertAlign val="subscript"/>
        <sz val="11"/>
        <rFont val="Arial"/>
        <family val="2"/>
      </rPr>
      <t>j</t>
    </r>
  </si>
  <si>
    <r>
      <t>T</t>
    </r>
    <r>
      <rPr>
        <vertAlign val="subscript"/>
        <sz val="11"/>
        <rFont val="Arial"/>
        <family val="2"/>
      </rPr>
      <t>j</t>
    </r>
  </si>
  <si>
    <r>
      <t>Fc</t>
    </r>
    <r>
      <rPr>
        <vertAlign val="subscript"/>
        <sz val="11"/>
        <rFont val="Arial"/>
        <family val="2"/>
      </rPr>
      <t>j</t>
    </r>
  </si>
  <si>
    <r>
      <t>V</t>
    </r>
    <r>
      <rPr>
        <vertAlign val="subscript"/>
        <sz val="11"/>
        <rFont val="Arial"/>
        <family val="2"/>
      </rPr>
      <t>j</t>
    </r>
  </si>
  <si>
    <r>
      <t>Vp</t>
    </r>
    <r>
      <rPr>
        <b/>
        <vertAlign val="subscript"/>
        <sz val="11"/>
        <rFont val="Arial"/>
        <family val="2"/>
      </rPr>
      <t>j</t>
    </r>
  </si>
  <si>
    <r>
      <t>Ip</t>
    </r>
    <r>
      <rPr>
        <b/>
        <vertAlign val="subscript"/>
        <sz val="11"/>
        <rFont val="Arial"/>
        <family val="2"/>
      </rPr>
      <t>j con+CC</t>
    </r>
  </si>
  <si>
    <r>
      <t>CA</t>
    </r>
    <r>
      <rPr>
        <vertAlign val="subscript"/>
        <sz val="11"/>
        <rFont val="Arial"/>
        <family val="2"/>
      </rPr>
      <t>j con+CC</t>
    </r>
  </si>
  <si>
    <r>
      <t>Ind</t>
    </r>
    <r>
      <rPr>
        <vertAlign val="subscript"/>
        <sz val="11"/>
        <rFont val="Arial"/>
        <family val="2"/>
      </rPr>
      <t>j con+CC</t>
    </r>
  </si>
  <si>
    <r>
      <t>M</t>
    </r>
    <r>
      <rPr>
        <vertAlign val="subscript"/>
        <sz val="11"/>
        <rFont val="Arial"/>
        <family val="2"/>
      </rPr>
      <t>j con+CC</t>
    </r>
  </si>
  <si>
    <r>
      <t>Fc</t>
    </r>
    <r>
      <rPr>
        <vertAlign val="subscript"/>
        <sz val="11"/>
        <rFont val="Arial"/>
        <family val="2"/>
      </rPr>
      <t>j con+CC</t>
    </r>
  </si>
  <si>
    <r>
      <t>V</t>
    </r>
    <r>
      <rPr>
        <vertAlign val="subscript"/>
        <sz val="11"/>
        <rFont val="Arial"/>
        <family val="2"/>
      </rPr>
      <t>j con+CC</t>
    </r>
  </si>
  <si>
    <r>
      <t>Vp</t>
    </r>
    <r>
      <rPr>
        <b/>
        <vertAlign val="subscript"/>
        <sz val="11"/>
        <rFont val="Arial"/>
        <family val="2"/>
      </rPr>
      <t>j con+CC</t>
    </r>
  </si>
  <si>
    <r>
      <t>Vp</t>
    </r>
    <r>
      <rPr>
        <b/>
        <vertAlign val="subscript"/>
        <sz val="11"/>
        <rFont val="Arial"/>
        <family val="2"/>
      </rPr>
      <t>jCC</t>
    </r>
  </si>
  <si>
    <t xml:space="preserve"> valoración cuantitativa de impactos ambientales</t>
  </si>
  <si>
    <t>Fórmula de la importancia:                        I = +-(MO + PE + CR + EF+ II+ PR)</t>
  </si>
  <si>
    <t>Capacidad de recuperación (CR) Reversible=2;                                        Ireversible-Recuperable=4;                             Irreversible-Mitigable=8;                    Irreversible-Irrecuperable=12</t>
  </si>
  <si>
    <t>Causa-efecto (EF). Indirecto=1                                 Directo=4</t>
  </si>
  <si>
    <t>Periodicidad(PR). Irregular=1;                   Periodico=2;                         Continuo=4</t>
  </si>
  <si>
    <t>máximo valor de la importancia (Imax)</t>
  </si>
  <si>
    <t>mínimo valor de la importancia (Imin)</t>
  </si>
  <si>
    <t>Momento (MO).             Largo plazo=1;                  Medio plazo=2;                    Inmediato=4;                          Crítico (+4)</t>
  </si>
  <si>
    <r>
      <t>P</t>
    </r>
    <r>
      <rPr>
        <vertAlign val="subscript"/>
        <sz val="11"/>
        <rFont val="Arial"/>
        <family val="2"/>
      </rPr>
      <t>j</t>
    </r>
  </si>
  <si>
    <r>
      <t>I</t>
    </r>
    <r>
      <rPr>
        <b/>
        <vertAlign val="superscript"/>
        <sz val="11"/>
        <rFont val="Arial"/>
        <family val="2"/>
      </rPr>
      <t>+</t>
    </r>
    <r>
      <rPr>
        <b/>
        <vertAlign val="subscript"/>
        <sz val="11"/>
        <rFont val="Arial"/>
        <family val="2"/>
      </rPr>
      <t>ij</t>
    </r>
  </si>
  <si>
    <r>
      <t>Ist</t>
    </r>
    <r>
      <rPr>
        <b/>
        <vertAlign val="superscript"/>
        <sz val="11"/>
        <rFont val="Arial"/>
        <family val="2"/>
      </rPr>
      <t>+</t>
    </r>
    <r>
      <rPr>
        <b/>
        <vertAlign val="subscript"/>
        <sz val="11"/>
        <rFont val="Arial"/>
        <family val="2"/>
      </rPr>
      <t>ij</t>
    </r>
  </si>
  <si>
    <r>
      <t>Ip</t>
    </r>
    <r>
      <rPr>
        <b/>
        <vertAlign val="superscript"/>
        <sz val="11"/>
        <rFont val="Arial"/>
        <family val="2"/>
      </rPr>
      <t>+</t>
    </r>
    <r>
      <rPr>
        <b/>
        <vertAlign val="subscript"/>
        <sz val="11"/>
        <rFont val="Arial"/>
        <family val="2"/>
      </rPr>
      <t>ij</t>
    </r>
  </si>
  <si>
    <r>
      <t>I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ij</t>
    </r>
  </si>
  <si>
    <r>
      <t>Ist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ij</t>
    </r>
  </si>
  <si>
    <r>
      <t>Ip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ij</t>
    </r>
  </si>
  <si>
    <r>
      <t>I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ij</t>
    </r>
    <r>
      <rPr>
        <b/>
        <vertAlign val="superscript"/>
        <sz val="11"/>
        <rFont val="Arial"/>
        <family val="2"/>
      </rPr>
      <t xml:space="preserve">   </t>
    </r>
    <r>
      <rPr>
        <b/>
        <vertAlign val="subscript"/>
        <sz val="11"/>
        <rFont val="Arial"/>
        <family val="2"/>
      </rPr>
      <t>con+CC</t>
    </r>
  </si>
  <si>
    <r>
      <t>Ist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ij</t>
    </r>
    <r>
      <rPr>
        <b/>
        <vertAlign val="superscript"/>
        <sz val="11"/>
        <rFont val="Arial"/>
        <family val="2"/>
      </rPr>
      <t xml:space="preserve"> </t>
    </r>
    <r>
      <rPr>
        <b/>
        <vertAlign val="subscript"/>
        <sz val="11"/>
        <rFont val="Arial"/>
        <family val="2"/>
      </rPr>
      <t>con+CC</t>
    </r>
  </si>
  <si>
    <r>
      <t>Ip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ij con+CC</t>
    </r>
  </si>
  <si>
    <t>Valor global ponderado del impacto sobre el entorno generado por proyecto sin medidas correctoras (Vp)</t>
  </si>
  <si>
    <r>
      <t>Valor global ponderado del impacto sobre el entorno generado por las medidas correctoras (Vp</t>
    </r>
    <r>
      <rPr>
        <b/>
        <vertAlign val="subscript"/>
        <sz val="11"/>
        <rFont val="Arial"/>
        <family val="2"/>
      </rPr>
      <t>CC</t>
    </r>
    <r>
      <rPr>
        <b/>
        <sz val="11"/>
        <rFont val="Arial"/>
        <family val="2"/>
      </rPr>
      <t>)</t>
    </r>
  </si>
  <si>
    <r>
      <t>Valor global ponderado del impacto sobre el entorno generado por el proyecto y las medidas correctoras (Vp</t>
    </r>
    <r>
      <rPr>
        <b/>
        <vertAlign val="subscript"/>
        <sz val="11"/>
        <rFont val="Arial"/>
        <family val="2"/>
      </rPr>
      <t>con+CC</t>
    </r>
    <r>
      <rPr>
        <b/>
        <sz val="11"/>
        <rFont val="Arial"/>
        <family val="2"/>
      </rPr>
      <t>)</t>
    </r>
  </si>
  <si>
    <r>
      <t>Importancias globales positivas: I</t>
    </r>
    <r>
      <rPr>
        <b/>
        <vertAlign val="superscript"/>
        <sz val="11"/>
        <rFont val="Arial"/>
        <family val="2"/>
      </rPr>
      <t>+</t>
    </r>
    <r>
      <rPr>
        <b/>
        <vertAlign val="subscript"/>
        <sz val="11"/>
        <rFont val="Arial"/>
        <family val="2"/>
      </rPr>
      <t>j</t>
    </r>
    <r>
      <rPr>
        <b/>
        <sz val="11"/>
        <rFont val="Arial"/>
        <family val="2"/>
      </rPr>
      <t>; Ist</t>
    </r>
    <r>
      <rPr>
        <b/>
        <vertAlign val="superscript"/>
        <sz val="11"/>
        <rFont val="Arial"/>
        <family val="2"/>
      </rPr>
      <t>+</t>
    </r>
    <r>
      <rPr>
        <b/>
        <vertAlign val="subscript"/>
        <sz val="11"/>
        <rFont val="Arial"/>
        <family val="2"/>
      </rPr>
      <t>j</t>
    </r>
    <r>
      <rPr>
        <b/>
        <sz val="11"/>
        <rFont val="Arial"/>
        <family val="2"/>
      </rPr>
      <t>; Ip</t>
    </r>
    <r>
      <rPr>
        <b/>
        <vertAlign val="superscript"/>
        <sz val="11"/>
        <rFont val="Arial"/>
        <family val="2"/>
      </rPr>
      <t>+</t>
    </r>
    <r>
      <rPr>
        <b/>
        <vertAlign val="subscript"/>
        <sz val="11"/>
        <rFont val="Arial"/>
        <family val="2"/>
      </rPr>
      <t>j;</t>
    </r>
  </si>
  <si>
    <r>
      <t>Importancias globales negativas+CC:       I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j</t>
    </r>
    <r>
      <rPr>
        <b/>
        <sz val="11"/>
        <rFont val="Arial"/>
        <family val="2"/>
      </rPr>
      <t>; Ist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j</t>
    </r>
    <r>
      <rPr>
        <b/>
        <sz val="11"/>
        <rFont val="Arial"/>
        <family val="2"/>
      </rPr>
      <t>; Ip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j</t>
    </r>
    <r>
      <rPr>
        <b/>
        <sz val="11"/>
        <rFont val="Arial"/>
        <family val="2"/>
      </rPr>
      <t>;</t>
    </r>
  </si>
  <si>
    <r>
      <t>Importancias globales negativas:     I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j</t>
    </r>
    <r>
      <rPr>
        <b/>
        <sz val="11"/>
        <rFont val="Arial"/>
        <family val="2"/>
      </rPr>
      <t>; Ist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j</t>
    </r>
    <r>
      <rPr>
        <b/>
        <sz val="11"/>
        <rFont val="Arial"/>
        <family val="2"/>
      </rPr>
      <t>; Ip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j</t>
    </r>
    <r>
      <rPr>
        <b/>
        <sz val="11"/>
        <rFont val="Arial"/>
        <family val="2"/>
      </rPr>
      <t>;</t>
    </r>
  </si>
  <si>
    <r>
      <t>Importancias globales negativas:      I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j</t>
    </r>
    <r>
      <rPr>
        <b/>
        <sz val="11"/>
        <rFont val="Arial"/>
        <family val="2"/>
      </rPr>
      <t>; Ist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j</t>
    </r>
    <r>
      <rPr>
        <b/>
        <sz val="11"/>
        <rFont val="Arial"/>
        <family val="2"/>
      </rPr>
      <t>; Ip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j</t>
    </r>
    <r>
      <rPr>
        <b/>
        <sz val="11"/>
        <rFont val="Arial"/>
        <family val="2"/>
      </rPr>
      <t>;</t>
    </r>
  </si>
  <si>
    <t>Importancia global ponderada del impacto sobre el entorno generado por el proyecto en ausencia de medidas correctoras (INp)</t>
  </si>
  <si>
    <r>
      <t>Importancia global ponderada del impacto sobre el entorno generado por las medidas correctoras  (INp</t>
    </r>
    <r>
      <rPr>
        <b/>
        <vertAlign val="subscript"/>
        <sz val="11"/>
        <rFont val="Arial"/>
        <family val="2"/>
      </rPr>
      <t>CC</t>
    </r>
    <r>
      <rPr>
        <b/>
        <sz val="11"/>
        <rFont val="Arial"/>
        <family val="2"/>
      </rPr>
      <t>)</t>
    </r>
  </si>
  <si>
    <r>
      <t>Importancia total del impacto provocado por el proyecto y las medidas correctoras (INp</t>
    </r>
    <r>
      <rPr>
        <b/>
        <vertAlign val="subscript"/>
        <sz val="11"/>
        <rFont val="Arial"/>
        <family val="2"/>
      </rPr>
      <t>con+CC</t>
    </r>
    <r>
      <rPr>
        <b/>
        <sz val="11"/>
        <rFont val="Arial"/>
        <family val="2"/>
      </rPr>
      <t>)</t>
    </r>
  </si>
  <si>
    <t>Persistencia (PE) Fugaz=1;                     Temporal=2; Pertinaz=3;  Permanente=4</t>
  </si>
  <si>
    <t>Persistencia (PE). Fugaz=1;                    Temporal=2;                 Pertinaz=3;       Permanente=4</t>
  </si>
  <si>
    <t>2ª edición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</si>
</sst>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.000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indexed="12"/>
      <name val="Arial"/>
      <family val="2"/>
    </font>
    <font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u/>
      <sz val="11"/>
      <color indexed="12"/>
      <name val="Arial"/>
      <family val="2"/>
    </font>
    <font>
      <u/>
      <sz val="11"/>
      <name val="Arial"/>
      <family val="2"/>
    </font>
    <font>
      <b/>
      <vertAlign val="subscript"/>
      <sz val="11"/>
      <name val="Arial"/>
      <family val="2"/>
    </font>
    <font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4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5" borderId="6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2" fontId="7" fillId="4" borderId="6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2" fontId="7" fillId="6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8" fillId="7" borderId="7" xfId="0" applyFont="1" applyFill="1" applyBorder="1" applyAlignment="1" applyProtection="1">
      <alignment horizontal="center" vertical="center" wrapText="1"/>
    </xf>
    <xf numFmtId="2" fontId="7" fillId="3" borderId="3" xfId="0" applyNumberFormat="1" applyFont="1" applyFill="1" applyBorder="1" applyAlignment="1" applyProtection="1">
      <alignment horizontal="center" vertical="center" wrapText="1"/>
    </xf>
    <xf numFmtId="2" fontId="7" fillId="3" borderId="4" xfId="0" applyNumberFormat="1" applyFont="1" applyFill="1" applyBorder="1" applyAlignment="1" applyProtection="1">
      <alignment horizontal="center" vertical="center" wrapText="1"/>
    </xf>
    <xf numFmtId="2" fontId="7" fillId="3" borderId="8" xfId="0" applyNumberFormat="1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2" fontId="7" fillId="4" borderId="5" xfId="0" applyNumberFormat="1" applyFont="1" applyFill="1" applyBorder="1" applyAlignment="1" applyProtection="1">
      <alignment horizontal="center" vertical="center" wrapText="1"/>
    </xf>
    <xf numFmtId="2" fontId="7" fillId="4" borderId="9" xfId="0" applyNumberFormat="1" applyFont="1" applyFill="1" applyBorder="1" applyAlignment="1" applyProtection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0" borderId="0" xfId="0" applyFont="1"/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 applyProtection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 applyProtection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12" fillId="9" borderId="15" xfId="2" applyFont="1" applyFill="1" applyBorder="1" applyAlignment="1" applyProtection="1"/>
    <xf numFmtId="2" fontId="8" fillId="6" borderId="16" xfId="0" applyNumberFormat="1" applyFont="1" applyFill="1" applyBorder="1" applyAlignment="1">
      <alignment horizontal="center" vertical="center" wrapText="1"/>
    </xf>
    <xf numFmtId="2" fontId="8" fillId="6" borderId="17" xfId="0" applyNumberFormat="1" applyFont="1" applyFill="1" applyBorder="1" applyAlignment="1">
      <alignment horizontal="center" vertical="center" wrapText="1"/>
    </xf>
    <xf numFmtId="1" fontId="8" fillId="9" borderId="18" xfId="0" applyNumberFormat="1" applyFont="1" applyFill="1" applyBorder="1" applyAlignment="1">
      <alignment horizontal="center" vertical="center" wrapText="1"/>
    </xf>
    <xf numFmtId="1" fontId="8" fillId="9" borderId="16" xfId="0" applyNumberFormat="1" applyFont="1" applyFill="1" applyBorder="1" applyAlignment="1">
      <alignment horizontal="center" vertical="center" wrapText="1"/>
    </xf>
    <xf numFmtId="2" fontId="8" fillId="9" borderId="16" xfId="0" applyNumberFormat="1" applyFont="1" applyFill="1" applyBorder="1" applyAlignment="1">
      <alignment horizontal="center" vertical="center" wrapText="1"/>
    </xf>
    <xf numFmtId="2" fontId="8" fillId="9" borderId="17" xfId="0" applyNumberFormat="1" applyFont="1" applyFill="1" applyBorder="1" applyAlignment="1">
      <alignment horizontal="center" vertical="center" wrapText="1"/>
    </xf>
    <xf numFmtId="2" fontId="8" fillId="9" borderId="18" xfId="0" applyNumberFormat="1" applyFont="1" applyFill="1" applyBorder="1"/>
    <xf numFmtId="0" fontId="8" fillId="8" borderId="19" xfId="0" applyFont="1" applyFill="1" applyBorder="1" applyAlignment="1">
      <alignment horizontal="center" vertical="center" wrapText="1"/>
    </xf>
    <xf numFmtId="0" fontId="12" fillId="9" borderId="20" xfId="2" applyFont="1" applyFill="1" applyBorder="1" applyAlignment="1" applyProtection="1"/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1" fontId="8" fillId="9" borderId="21" xfId="0" applyNumberFormat="1" applyFont="1" applyFill="1" applyBorder="1" applyAlignment="1">
      <alignment horizontal="center" vertical="center" wrapText="1"/>
    </xf>
    <xf numFmtId="1" fontId="8" fillId="9" borderId="22" xfId="0" applyNumberFormat="1" applyFont="1" applyFill="1" applyBorder="1" applyAlignment="1">
      <alignment horizontal="center" vertical="center" wrapText="1"/>
    </xf>
    <xf numFmtId="2" fontId="8" fillId="9" borderId="21" xfId="0" applyNumberFormat="1" applyFont="1" applyFill="1" applyBorder="1"/>
    <xf numFmtId="0" fontId="8" fillId="8" borderId="23" xfId="0" applyFont="1" applyFill="1" applyBorder="1" applyAlignment="1">
      <alignment horizontal="center" vertical="center" wrapText="1"/>
    </xf>
    <xf numFmtId="0" fontId="12" fillId="9" borderId="24" xfId="2" applyFont="1" applyFill="1" applyBorder="1" applyAlignment="1" applyProtection="1"/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1" fontId="8" fillId="9" borderId="25" xfId="0" applyNumberFormat="1" applyFont="1" applyFill="1" applyBorder="1" applyAlignment="1">
      <alignment horizontal="center" vertical="center" wrapText="1"/>
    </xf>
    <xf numFmtId="1" fontId="8" fillId="9" borderId="26" xfId="0" applyNumberFormat="1" applyFont="1" applyFill="1" applyBorder="1" applyAlignment="1">
      <alignment horizontal="center" vertical="center" wrapText="1"/>
    </xf>
    <xf numFmtId="2" fontId="8" fillId="9" borderId="11" xfId="0" applyNumberFormat="1" applyFont="1" applyFill="1" applyBorder="1"/>
    <xf numFmtId="1" fontId="8" fillId="9" borderId="10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0" fontId="8" fillId="6" borderId="11" xfId="0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wrapText="1"/>
    </xf>
    <xf numFmtId="0" fontId="8" fillId="9" borderId="12" xfId="0" applyFont="1" applyFill="1" applyBorder="1" applyAlignment="1" applyProtection="1">
      <alignment horizontal="center" vertical="center" wrapText="1"/>
    </xf>
    <xf numFmtId="0" fontId="8" fillId="9" borderId="1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8" borderId="14" xfId="0" applyFont="1" applyFill="1" applyBorder="1" applyAlignment="1" applyProtection="1">
      <alignment horizontal="center" vertical="center" wrapText="1"/>
    </xf>
    <xf numFmtId="0" fontId="12" fillId="9" borderId="27" xfId="2" applyFont="1" applyFill="1" applyBorder="1" applyAlignment="1" applyProtection="1">
      <alignment vertical="center" wrapText="1"/>
    </xf>
    <xf numFmtId="2" fontId="8" fillId="6" borderId="28" xfId="0" applyNumberFormat="1" applyFont="1" applyFill="1" applyBorder="1" applyAlignment="1" applyProtection="1">
      <alignment horizontal="center" vertical="center" wrapText="1"/>
    </xf>
    <xf numFmtId="2" fontId="8" fillId="6" borderId="29" xfId="0" applyNumberFormat="1" applyFont="1" applyFill="1" applyBorder="1" applyAlignment="1" applyProtection="1">
      <alignment horizontal="center" vertical="center" wrapText="1"/>
    </xf>
    <xf numFmtId="2" fontId="8" fillId="6" borderId="30" xfId="0" applyNumberFormat="1" applyFont="1" applyFill="1" applyBorder="1" applyAlignment="1" applyProtection="1">
      <alignment horizontal="center" vertical="center" wrapText="1"/>
    </xf>
    <xf numFmtId="1" fontId="8" fillId="9" borderId="31" xfId="0" applyNumberFormat="1" applyFont="1" applyFill="1" applyBorder="1" applyAlignment="1" applyProtection="1">
      <alignment horizontal="center" vertical="center" wrapText="1"/>
    </xf>
    <xf numFmtId="2" fontId="8" fillId="9" borderId="16" xfId="0" applyNumberFormat="1" applyFont="1" applyFill="1" applyBorder="1" applyAlignment="1" applyProtection="1">
      <alignment horizontal="center" vertical="center" wrapText="1"/>
    </xf>
    <xf numFmtId="2" fontId="8" fillId="9" borderId="17" xfId="0" applyNumberFormat="1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vertical="center" wrapText="1"/>
    </xf>
    <xf numFmtId="1" fontId="8" fillId="9" borderId="16" xfId="0" applyNumberFormat="1" applyFont="1" applyFill="1" applyBorder="1" applyAlignment="1" applyProtection="1">
      <alignment horizontal="center" vertical="center" wrapText="1"/>
    </xf>
    <xf numFmtId="2" fontId="8" fillId="9" borderId="22" xfId="0" applyNumberFormat="1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8" borderId="19" xfId="0" applyFont="1" applyFill="1" applyBorder="1" applyAlignment="1" applyProtection="1">
      <alignment horizontal="center" vertical="center" wrapText="1"/>
    </xf>
    <xf numFmtId="0" fontId="12" fillId="9" borderId="32" xfId="2" applyFont="1" applyFill="1" applyBorder="1" applyAlignment="1" applyProtection="1">
      <alignment vertical="center" wrapText="1"/>
    </xf>
    <xf numFmtId="0" fontId="8" fillId="10" borderId="33" xfId="0" applyFont="1" applyFill="1" applyBorder="1" applyAlignment="1" applyProtection="1">
      <alignment horizontal="center" vertical="center" wrapText="1"/>
    </xf>
    <xf numFmtId="0" fontId="8" fillId="6" borderId="18" xfId="0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 applyProtection="1">
      <alignment horizontal="center" vertical="center" wrapText="1"/>
    </xf>
    <xf numFmtId="2" fontId="8" fillId="6" borderId="22" xfId="0" applyNumberFormat="1" applyFont="1" applyFill="1" applyBorder="1" applyAlignment="1" applyProtection="1">
      <alignment horizontal="center" vertical="center" wrapText="1"/>
    </xf>
    <xf numFmtId="2" fontId="8" fillId="6" borderId="2" xfId="0" applyNumberFormat="1" applyFont="1" applyFill="1" applyBorder="1" applyAlignment="1" applyProtection="1">
      <alignment horizontal="center" vertical="center" wrapText="1"/>
    </xf>
    <xf numFmtId="1" fontId="8" fillId="9" borderId="34" xfId="0" applyNumberFormat="1" applyFont="1" applyFill="1" applyBorder="1" applyAlignment="1" applyProtection="1">
      <alignment horizontal="center" vertical="center" wrapText="1"/>
    </xf>
    <xf numFmtId="1" fontId="8" fillId="9" borderId="22" xfId="0" applyNumberFormat="1" applyFont="1" applyFill="1" applyBorder="1" applyAlignment="1" applyProtection="1">
      <alignment horizontal="center" vertical="center" wrapText="1"/>
    </xf>
    <xf numFmtId="0" fontId="8" fillId="8" borderId="21" xfId="0" applyFont="1" applyFill="1" applyBorder="1" applyAlignment="1" applyProtection="1">
      <alignment vertical="center" wrapText="1"/>
    </xf>
    <xf numFmtId="0" fontId="8" fillId="6" borderId="21" xfId="0" applyFont="1" applyFill="1" applyBorder="1" applyAlignment="1" applyProtection="1">
      <alignment horizontal="center" vertical="center" wrapText="1"/>
    </xf>
    <xf numFmtId="0" fontId="8" fillId="6" borderId="22" xfId="0" applyFont="1" applyFill="1" applyBorder="1" applyAlignment="1" applyProtection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8" borderId="23" xfId="0" applyFont="1" applyFill="1" applyBorder="1" applyAlignment="1" applyProtection="1">
      <alignment horizontal="center" vertical="center" wrapText="1"/>
    </xf>
    <xf numFmtId="0" fontId="12" fillId="9" borderId="35" xfId="2" applyFont="1" applyFill="1" applyBorder="1" applyAlignment="1" applyProtection="1">
      <alignment vertical="center" wrapText="1"/>
    </xf>
    <xf numFmtId="0" fontId="8" fillId="10" borderId="36" xfId="0" applyFont="1" applyFill="1" applyBorder="1" applyAlignment="1" applyProtection="1">
      <alignment horizontal="center" vertical="center" wrapText="1"/>
    </xf>
    <xf numFmtId="2" fontId="8" fillId="6" borderId="10" xfId="0" applyNumberFormat="1" applyFont="1" applyFill="1" applyBorder="1" applyAlignment="1" applyProtection="1">
      <alignment horizontal="center" vertical="center" wrapText="1"/>
    </xf>
    <xf numFmtId="1" fontId="8" fillId="9" borderId="37" xfId="0" applyNumberFormat="1" applyFont="1" applyFill="1" applyBorder="1" applyAlignment="1" applyProtection="1">
      <alignment horizontal="center" vertical="center" wrapText="1"/>
    </xf>
    <xf numFmtId="1" fontId="8" fillId="9" borderId="26" xfId="0" applyNumberFormat="1" applyFont="1" applyFill="1" applyBorder="1" applyAlignment="1" applyProtection="1">
      <alignment horizontal="center" vertical="center" wrapText="1"/>
    </xf>
    <xf numFmtId="0" fontId="8" fillId="8" borderId="25" xfId="0" applyFont="1" applyFill="1" applyBorder="1" applyAlignment="1" applyProtection="1">
      <alignment vertical="center" wrapText="1"/>
    </xf>
    <xf numFmtId="2" fontId="8" fillId="9" borderId="38" xfId="0" applyNumberFormat="1" applyFont="1" applyFill="1" applyBorder="1" applyAlignment="1" applyProtection="1">
      <alignment horizontal="center" vertical="center" wrapText="1"/>
    </xf>
    <xf numFmtId="0" fontId="2" fillId="10" borderId="3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7" fillId="3" borderId="40" xfId="0" applyNumberFormat="1" applyFont="1" applyFill="1" applyBorder="1" applyAlignment="1" applyProtection="1">
      <alignment horizontal="center" vertical="center" wrapText="1"/>
    </xf>
    <xf numFmtId="2" fontId="8" fillId="6" borderId="26" xfId="0" applyNumberFormat="1" applyFont="1" applyFill="1" applyBorder="1" applyAlignment="1" applyProtection="1">
      <alignment horizontal="center" vertical="center" wrapText="1"/>
    </xf>
    <xf numFmtId="2" fontId="7" fillId="3" borderId="41" xfId="0" applyNumberFormat="1" applyFont="1" applyFill="1" applyBorder="1" applyAlignment="1" applyProtection="1">
      <alignment horizontal="center" vertical="center" wrapText="1"/>
    </xf>
    <xf numFmtId="2" fontId="7" fillId="4" borderId="4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11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 applyProtection="1">
      <alignment horizontal="center" vertical="center" wrapText="1"/>
    </xf>
    <xf numFmtId="0" fontId="8" fillId="6" borderId="38" xfId="0" applyFont="1" applyFill="1" applyBorder="1" applyAlignment="1" applyProtection="1">
      <alignment horizontal="center" vertical="center" wrapText="1"/>
    </xf>
    <xf numFmtId="2" fontId="8" fillId="6" borderId="34" xfId="0" applyNumberFormat="1" applyFont="1" applyFill="1" applyBorder="1" applyAlignment="1" applyProtection="1">
      <alignment horizontal="center" vertical="center" wrapText="1"/>
    </xf>
    <xf numFmtId="0" fontId="8" fillId="6" borderId="31" xfId="0" applyFont="1" applyFill="1" applyBorder="1" applyAlignment="1" applyProtection="1">
      <alignment horizontal="center" vertical="center" wrapText="1"/>
    </xf>
    <xf numFmtId="0" fontId="8" fillId="6" borderId="34" xfId="0" applyFont="1" applyFill="1" applyBorder="1" applyAlignment="1" applyProtection="1">
      <alignment horizontal="center" vertical="center" wrapText="1"/>
    </xf>
    <xf numFmtId="0" fontId="8" fillId="10" borderId="44" xfId="0" applyFont="1" applyFill="1" applyBorder="1" applyAlignment="1" applyProtection="1">
      <alignment horizontal="center" vertical="center" wrapText="1"/>
    </xf>
    <xf numFmtId="0" fontId="8" fillId="10" borderId="20" xfId="0" applyFont="1" applyFill="1" applyBorder="1" applyAlignment="1" applyProtection="1">
      <alignment horizontal="center" vertical="center" wrapText="1"/>
    </xf>
    <xf numFmtId="0" fontId="8" fillId="10" borderId="45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 horizontal="center" vertical="center" wrapText="1"/>
    </xf>
    <xf numFmtId="2" fontId="8" fillId="6" borderId="31" xfId="0" applyNumberFormat="1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10" borderId="46" xfId="0" applyFont="1" applyFill="1" applyBorder="1" applyAlignment="1">
      <alignment horizontal="center" vertical="center" wrapText="1"/>
    </xf>
    <xf numFmtId="2" fontId="8" fillId="6" borderId="47" xfId="0" applyNumberFormat="1" applyFont="1" applyFill="1" applyBorder="1" applyAlignment="1">
      <alignment horizontal="center" vertical="center" wrapText="1"/>
    </xf>
    <xf numFmtId="2" fontId="8" fillId="6" borderId="38" xfId="0" applyNumberFormat="1" applyFont="1" applyFill="1" applyBorder="1" applyAlignment="1">
      <alignment horizontal="center" vertical="center" wrapText="1"/>
    </xf>
    <xf numFmtId="2" fontId="8" fillId="6" borderId="6" xfId="0" applyNumberFormat="1" applyFont="1" applyFill="1" applyBorder="1" applyAlignment="1">
      <alignment horizontal="center" vertical="center" wrapText="1"/>
    </xf>
    <xf numFmtId="2" fontId="8" fillId="6" borderId="48" xfId="0" applyNumberFormat="1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left" vertical="center"/>
    </xf>
    <xf numFmtId="0" fontId="2" fillId="10" borderId="50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11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 applyProtection="1">
      <alignment horizontal="center" vertical="center" wrapText="1"/>
    </xf>
    <xf numFmtId="0" fontId="7" fillId="18" borderId="7" xfId="0" applyFont="1" applyFill="1" applyBorder="1" applyAlignment="1" applyProtection="1">
      <alignment horizontal="center" vertical="center" wrapText="1"/>
    </xf>
    <xf numFmtId="0" fontId="2" fillId="8" borderId="56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left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2" fontId="8" fillId="6" borderId="66" xfId="0" applyNumberFormat="1" applyFont="1" applyFill="1" applyBorder="1" applyAlignment="1" applyProtection="1">
      <alignment horizontal="center" vertical="center" wrapText="1"/>
    </xf>
    <xf numFmtId="2" fontId="8" fillId="6" borderId="57" xfId="0" applyNumberFormat="1" applyFont="1" applyFill="1" applyBorder="1" applyAlignment="1" applyProtection="1">
      <alignment horizontal="center" vertical="center" wrapText="1"/>
    </xf>
    <xf numFmtId="2" fontId="8" fillId="6" borderId="17" xfId="0" applyNumberFormat="1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wrapText="1"/>
    </xf>
    <xf numFmtId="164" fontId="13" fillId="3" borderId="39" xfId="2" applyNumberFormat="1" applyFont="1" applyFill="1" applyBorder="1" applyAlignment="1" applyProtection="1">
      <alignment horizontal="center" vertical="center" wrapText="1"/>
    </xf>
    <xf numFmtId="164" fontId="13" fillId="3" borderId="55" xfId="2" applyNumberFormat="1" applyFont="1" applyFill="1" applyBorder="1" applyAlignment="1" applyProtection="1">
      <alignment horizontal="center" vertical="center" wrapText="1"/>
    </xf>
    <xf numFmtId="164" fontId="13" fillId="3" borderId="50" xfId="2" applyNumberFormat="1" applyFont="1" applyFill="1" applyBorder="1" applyAlignment="1" applyProtection="1">
      <alignment horizontal="center" vertical="center" wrapText="1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9" borderId="59" xfId="0" applyFont="1" applyFill="1" applyBorder="1" applyAlignment="1" applyProtection="1">
      <alignment horizontal="center" vertical="center" wrapText="1"/>
    </xf>
    <xf numFmtId="0" fontId="8" fillId="9" borderId="47" xfId="0" applyFont="1" applyFill="1" applyBorder="1" applyAlignment="1" applyProtection="1">
      <alignment horizontal="center" vertical="center" wrapText="1"/>
    </xf>
    <xf numFmtId="0" fontId="8" fillId="9" borderId="38" xfId="0" applyFont="1" applyFill="1" applyBorder="1" applyAlignment="1" applyProtection="1">
      <alignment horizontal="center" vertical="center" wrapText="1"/>
    </xf>
    <xf numFmtId="0" fontId="8" fillId="9" borderId="6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60" xfId="0" applyFont="1" applyFill="1" applyBorder="1" applyAlignment="1" applyProtection="1">
      <alignment horizontal="center" vertical="center" wrapText="1"/>
    </xf>
    <xf numFmtId="2" fontId="8" fillId="2" borderId="15" xfId="0" applyNumberFormat="1" applyFont="1" applyFill="1" applyBorder="1" applyAlignment="1" applyProtection="1">
      <alignment horizontal="center" vertical="center" wrapText="1"/>
    </xf>
    <xf numFmtId="2" fontId="8" fillId="2" borderId="20" xfId="0" applyNumberFormat="1" applyFont="1" applyFill="1" applyBorder="1" applyAlignment="1" applyProtection="1">
      <alignment horizontal="center" vertical="center" wrapText="1"/>
    </xf>
    <xf numFmtId="2" fontId="8" fillId="2" borderId="24" xfId="0" applyNumberFormat="1" applyFont="1" applyFill="1" applyBorder="1" applyAlignment="1" applyProtection="1">
      <alignment horizontal="center" vertical="center" wrapText="1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61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62" xfId="0" applyFont="1" applyFill="1" applyBorder="1" applyAlignment="1" applyProtection="1">
      <alignment horizontal="center" vertical="center" wrapText="1"/>
    </xf>
    <xf numFmtId="0" fontId="7" fillId="3" borderId="63" xfId="0" applyFont="1" applyFill="1" applyBorder="1" applyAlignment="1" applyProtection="1">
      <alignment horizontal="center" vertical="center" wrapText="1"/>
    </xf>
    <xf numFmtId="0" fontId="3" fillId="13" borderId="21" xfId="0" applyFont="1" applyFill="1" applyBorder="1" applyAlignment="1" applyProtection="1">
      <alignment horizontal="center" vertical="center" wrapText="1"/>
    </xf>
    <xf numFmtId="0" fontId="3" fillId="13" borderId="22" xfId="0" applyFont="1" applyFill="1" applyBorder="1" applyAlignment="1" applyProtection="1">
      <alignment horizontal="center" vertical="center" wrapText="1"/>
    </xf>
    <xf numFmtId="0" fontId="3" fillId="13" borderId="2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11" borderId="11" xfId="0" applyFont="1" applyFill="1" applyBorder="1" applyAlignment="1" applyProtection="1">
      <alignment horizontal="center" vertical="center" wrapText="1"/>
    </xf>
    <xf numFmtId="0" fontId="7" fillId="11" borderId="10" xfId="0" applyFont="1" applyFill="1" applyBorder="1" applyAlignment="1" applyProtection="1">
      <alignment horizontal="center" vertical="center" wrapText="1"/>
    </xf>
    <xf numFmtId="0" fontId="3" fillId="16" borderId="22" xfId="0" applyFont="1" applyFill="1" applyBorder="1" applyAlignment="1" applyProtection="1">
      <alignment horizontal="center" vertical="center" wrapText="1"/>
    </xf>
    <xf numFmtId="0" fontId="1" fillId="6" borderId="22" xfId="0" applyFont="1" applyFill="1" applyBorder="1" applyAlignment="1" applyProtection="1">
      <alignment horizontal="center" vertical="center" wrapText="1"/>
    </xf>
    <xf numFmtId="0" fontId="3" fillId="6" borderId="22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2" xfId="0" applyFont="1" applyFill="1" applyBorder="1" applyAlignment="1" applyProtection="1">
      <alignment horizontal="center"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8" fillId="10" borderId="64" xfId="0" applyFont="1" applyFill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wrapText="1"/>
    </xf>
    <xf numFmtId="0" fontId="8" fillId="8" borderId="64" xfId="0" applyFont="1" applyFill="1" applyBorder="1" applyAlignment="1" applyProtection="1">
      <alignment horizontal="center" vertical="center" wrapText="1"/>
    </xf>
    <xf numFmtId="0" fontId="8" fillId="10" borderId="43" xfId="0" applyFont="1" applyFill="1" applyBorder="1" applyAlignment="1" applyProtection="1">
      <alignment horizontal="center" vertical="center" textRotation="90" wrapText="1"/>
    </xf>
    <xf numFmtId="0" fontId="8" fillId="10" borderId="21" xfId="0" applyFont="1" applyFill="1" applyBorder="1" applyAlignment="1" applyProtection="1">
      <alignment horizontal="center" vertical="center" textRotation="90" wrapText="1"/>
    </xf>
    <xf numFmtId="0" fontId="8" fillId="10" borderId="11" xfId="0" applyFont="1" applyFill="1" applyBorder="1" applyAlignment="1" applyProtection="1">
      <alignment horizontal="center" vertical="center" textRotation="90" wrapText="1"/>
    </xf>
    <xf numFmtId="0" fontId="8" fillId="9" borderId="39" xfId="0" applyFont="1" applyFill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wrapText="1"/>
    </xf>
    <xf numFmtId="0" fontId="5" fillId="8" borderId="43" xfId="0" applyFont="1" applyFill="1" applyBorder="1" applyAlignment="1" applyProtection="1">
      <alignment horizontal="center" vertical="center" wrapText="1"/>
    </xf>
    <xf numFmtId="0" fontId="5" fillId="8" borderId="38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5" fillId="8" borderId="21" xfId="0" applyFont="1" applyFill="1" applyBorder="1" applyAlignment="1" applyProtection="1">
      <alignment horizontal="center" vertical="center" wrapText="1"/>
    </xf>
    <xf numFmtId="0" fontId="5" fillId="8" borderId="22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8" fillId="10" borderId="43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65" xfId="0" applyFont="1" applyFill="1" applyBorder="1" applyAlignment="1" applyProtection="1">
      <alignment horizontal="center" vertical="center" wrapText="1"/>
    </xf>
    <xf numFmtId="0" fontId="8" fillId="6" borderId="43" xfId="0" applyFont="1" applyFill="1" applyBorder="1" applyAlignment="1" applyProtection="1">
      <alignment horizontal="center" vertical="center" wrapText="1"/>
    </xf>
    <xf numFmtId="0" fontId="8" fillId="6" borderId="38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38" xfId="0" applyFont="1" applyFill="1" applyBorder="1" applyAlignment="1" applyProtection="1">
      <alignment horizontal="center" vertical="center" wrapText="1"/>
    </xf>
    <xf numFmtId="0" fontId="8" fillId="12" borderId="21" xfId="0" applyFont="1" applyFill="1" applyBorder="1" applyAlignment="1" applyProtection="1">
      <alignment horizontal="center" vertical="center" wrapText="1"/>
    </xf>
    <xf numFmtId="0" fontId="8" fillId="12" borderId="22" xfId="0" applyFont="1" applyFill="1" applyBorder="1" applyAlignment="1" applyProtection="1">
      <alignment horizontal="center" vertical="center" wrapText="1"/>
    </xf>
    <xf numFmtId="0" fontId="8" fillId="8" borderId="43" xfId="0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7" fillId="11" borderId="7" xfId="0" applyFont="1" applyFill="1" applyBorder="1" applyAlignment="1" applyProtection="1">
      <alignment horizontal="center" vertical="center" wrapText="1"/>
    </xf>
    <xf numFmtId="0" fontId="3" fillId="9" borderId="22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 applyProtection="1">
      <alignment horizontal="center" vertical="center" wrapText="1"/>
    </xf>
    <xf numFmtId="0" fontId="3" fillId="10" borderId="22" xfId="0" applyFont="1" applyFill="1" applyBorder="1" applyAlignment="1" applyProtection="1">
      <alignment horizontal="center" vertical="center" wrapText="1"/>
    </xf>
    <xf numFmtId="2" fontId="8" fillId="5" borderId="17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2" fontId="8" fillId="5" borderId="7" xfId="0" applyNumberFormat="1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2" fontId="8" fillId="8" borderId="16" xfId="0" applyNumberFormat="1" applyFont="1" applyFill="1" applyBorder="1" applyAlignment="1">
      <alignment horizontal="center" vertical="center" wrapText="1"/>
    </xf>
    <xf numFmtId="2" fontId="8" fillId="8" borderId="22" xfId="0" applyNumberFormat="1" applyFont="1" applyFill="1" applyBorder="1" applyAlignment="1">
      <alignment horizontal="center" vertical="center" wrapText="1"/>
    </xf>
    <xf numFmtId="2" fontId="8" fillId="8" borderId="10" xfId="0" applyNumberFormat="1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43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2" fontId="8" fillId="8" borderId="18" xfId="0" applyNumberFormat="1" applyFont="1" applyFill="1" applyBorder="1" applyAlignment="1">
      <alignment horizontal="center" vertical="center" wrapText="1"/>
    </xf>
    <xf numFmtId="2" fontId="8" fillId="8" borderId="21" xfId="0" applyNumberFormat="1" applyFont="1" applyFill="1" applyBorder="1" applyAlignment="1">
      <alignment horizontal="center" vertical="center" wrapText="1"/>
    </xf>
    <xf numFmtId="2" fontId="8" fillId="8" borderId="11" xfId="0" applyNumberFormat="1" applyFont="1" applyFill="1" applyBorder="1" applyAlignment="1">
      <alignment horizontal="center" vertical="center" wrapText="1"/>
    </xf>
    <xf numFmtId="0" fontId="8" fillId="5" borderId="70" xfId="0" applyFont="1" applyFill="1" applyBorder="1" applyAlignment="1">
      <alignment horizontal="center" vertical="center" wrapText="1"/>
    </xf>
    <xf numFmtId="0" fontId="8" fillId="5" borderId="71" xfId="0" applyFont="1" applyFill="1" applyBorder="1" applyAlignment="1">
      <alignment horizontal="center" vertical="center" wrapText="1"/>
    </xf>
    <xf numFmtId="0" fontId="8" fillId="8" borderId="4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10" borderId="43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2" fontId="9" fillId="0" borderId="8" xfId="2" applyNumberFormat="1" applyFont="1" applyFill="1" applyBorder="1" applyAlignment="1" applyProtection="1">
      <alignment horizontal="center" vertical="center" wrapText="1"/>
    </xf>
    <xf numFmtId="2" fontId="9" fillId="0" borderId="62" xfId="2" applyNumberFormat="1" applyFont="1" applyFill="1" applyBorder="1" applyAlignment="1" applyProtection="1">
      <alignment horizontal="center" vertical="center" wrapText="1"/>
    </xf>
    <xf numFmtId="2" fontId="9" fillId="0" borderId="65" xfId="2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Border="1"/>
    <xf numFmtId="2" fontId="7" fillId="0" borderId="65" xfId="0" applyNumberFormat="1" applyFont="1" applyBorder="1"/>
    <xf numFmtId="0" fontId="5" fillId="8" borderId="43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8" fillId="9" borderId="44" xfId="0" applyFont="1" applyFill="1" applyBorder="1" applyAlignment="1">
      <alignment horizontal="center" vertical="center" wrapText="1"/>
    </xf>
    <xf numFmtId="0" fontId="8" fillId="9" borderId="6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16" borderId="22" xfId="0" applyFont="1" applyFill="1" applyBorder="1" applyAlignment="1" applyProtection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" fillId="17" borderId="2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10" borderId="44" xfId="0" applyFont="1" applyFill="1" applyBorder="1" applyAlignment="1">
      <alignment horizontal="center" vertical="center" wrapText="1"/>
    </xf>
    <xf numFmtId="0" fontId="8" fillId="10" borderId="61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0" fontId="8" fillId="8" borderId="61" xfId="0" applyFont="1" applyFill="1" applyBorder="1" applyAlignment="1">
      <alignment horizontal="center" vertical="center" wrapText="1"/>
    </xf>
    <xf numFmtId="2" fontId="8" fillId="8" borderId="26" xfId="0" applyNumberFormat="1" applyFont="1" applyFill="1" applyBorder="1" applyAlignment="1">
      <alignment horizontal="center" vertical="center" wrapText="1"/>
    </xf>
    <xf numFmtId="2" fontId="8" fillId="8" borderId="67" xfId="0" applyNumberFormat="1" applyFont="1" applyFill="1" applyBorder="1" applyAlignment="1">
      <alignment horizontal="center" vertical="center" wrapText="1"/>
    </xf>
    <xf numFmtId="2" fontId="8" fillId="8" borderId="68" xfId="0" applyNumberFormat="1" applyFont="1" applyFill="1" applyBorder="1" applyAlignment="1">
      <alignment horizontal="center" vertical="center" wrapText="1"/>
    </xf>
    <xf numFmtId="2" fontId="8" fillId="8" borderId="69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wrapText="1"/>
    </xf>
    <xf numFmtId="2" fontId="7" fillId="0" borderId="62" xfId="0" applyNumberFormat="1" applyFont="1" applyFill="1" applyBorder="1" applyAlignment="1">
      <alignment wrapText="1"/>
    </xf>
    <xf numFmtId="2" fontId="7" fillId="0" borderId="65" xfId="0" applyNumberFormat="1" applyFont="1" applyFill="1" applyBorder="1" applyAlignment="1">
      <alignment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10" borderId="43" xfId="0" applyFont="1" applyFill="1" applyBorder="1" applyAlignment="1">
      <alignment horizontal="center" vertical="center" textRotation="90" wrapText="1"/>
    </xf>
    <xf numFmtId="0" fontId="8" fillId="10" borderId="21" xfId="0" applyFont="1" applyFill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2" fontId="8" fillId="8" borderId="31" xfId="0" applyNumberFormat="1" applyFont="1" applyFill="1" applyBorder="1" applyAlignment="1">
      <alignment horizontal="center" vertical="center" wrapText="1"/>
    </xf>
    <xf numFmtId="2" fontId="8" fillId="8" borderId="34" xfId="0" applyNumberFormat="1" applyFont="1" applyFill="1" applyBorder="1" applyAlignment="1">
      <alignment horizontal="center" vertical="center" wrapText="1"/>
    </xf>
    <xf numFmtId="2" fontId="8" fillId="8" borderId="37" xfId="0" applyNumberFormat="1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7" fillId="0" borderId="9" xfId="0" applyFont="1" applyFill="1" applyBorder="1"/>
    <xf numFmtId="0" fontId="7" fillId="0" borderId="62" xfId="0" applyFont="1" applyFill="1" applyBorder="1"/>
    <xf numFmtId="0" fontId="7" fillId="0" borderId="65" xfId="0" applyFont="1" applyFill="1" applyBorder="1"/>
    <xf numFmtId="2" fontId="8" fillId="5" borderId="18" xfId="0" applyNumberFormat="1" applyFont="1" applyFill="1" applyBorder="1" applyAlignment="1">
      <alignment horizontal="center" vertical="center" wrapText="1"/>
    </xf>
    <xf numFmtId="2" fontId="8" fillId="5" borderId="21" xfId="0" applyNumberFormat="1" applyFont="1" applyFill="1" applyBorder="1" applyAlignment="1">
      <alignment horizontal="center" vertical="center" wrapText="1"/>
    </xf>
    <xf numFmtId="2" fontId="8" fillId="5" borderId="11" xfId="0" applyNumberFormat="1" applyFont="1" applyFill="1" applyBorder="1" applyAlignment="1">
      <alignment horizontal="center" vertical="center" wrapText="1"/>
    </xf>
    <xf numFmtId="2" fontId="8" fillId="8" borderId="17" xfId="0" applyNumberFormat="1" applyFont="1" applyFill="1" applyBorder="1" applyAlignment="1">
      <alignment horizontal="center" vertical="center" wrapText="1"/>
    </xf>
    <xf numFmtId="2" fontId="8" fillId="8" borderId="2" xfId="0" applyNumberFormat="1" applyFont="1" applyFill="1" applyBorder="1" applyAlignment="1">
      <alignment horizontal="center" vertical="center" wrapText="1"/>
    </xf>
    <xf numFmtId="2" fontId="8" fillId="8" borderId="7" xfId="0" applyNumberFormat="1" applyFont="1" applyFill="1" applyBorder="1" applyAlignment="1">
      <alignment horizontal="center" vertical="center" wrapText="1"/>
    </xf>
    <xf numFmtId="2" fontId="8" fillId="3" borderId="30" xfId="0" applyNumberFormat="1" applyFont="1" applyFill="1" applyBorder="1" applyAlignment="1">
      <alignment horizontal="center" vertical="center" textRotation="90" wrapText="1"/>
    </xf>
    <xf numFmtId="2" fontId="8" fillId="3" borderId="66" xfId="0" applyNumberFormat="1" applyFont="1" applyFill="1" applyBorder="1" applyAlignment="1">
      <alignment horizontal="center" vertical="center" textRotation="90" wrapText="1"/>
    </xf>
    <xf numFmtId="2" fontId="8" fillId="3" borderId="49" xfId="0" applyNumberFormat="1" applyFont="1" applyFill="1" applyBorder="1" applyAlignment="1">
      <alignment horizontal="center" vertical="center" textRotation="90" wrapText="1"/>
    </xf>
    <xf numFmtId="0" fontId="2" fillId="3" borderId="56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left" vertical="center"/>
    </xf>
    <xf numFmtId="0" fontId="2" fillId="5" borderId="50" xfId="0" applyFont="1" applyFill="1" applyBorder="1" applyAlignment="1">
      <alignment horizontal="left" vertical="center"/>
    </xf>
    <xf numFmtId="0" fontId="2" fillId="5" borderId="64" xfId="0" applyFont="1" applyFill="1" applyBorder="1" applyAlignment="1">
      <alignment horizontal="left" vertical="center"/>
    </xf>
    <xf numFmtId="0" fontId="2" fillId="5" borderId="49" xfId="0" applyFont="1" applyFill="1" applyBorder="1" applyAlignment="1">
      <alignment horizontal="left" vertical="center"/>
    </xf>
    <xf numFmtId="0" fontId="2" fillId="13" borderId="39" xfId="0" applyFont="1" applyFill="1" applyBorder="1" applyAlignment="1">
      <alignment horizontal="left" vertical="center"/>
    </xf>
    <xf numFmtId="0" fontId="2" fillId="13" borderId="50" xfId="0" applyFont="1" applyFill="1" applyBorder="1" applyAlignment="1">
      <alignment horizontal="left" vertical="center"/>
    </xf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B12" sqref="B12"/>
    </sheetView>
  </sheetViews>
  <sheetFormatPr baseColWidth="10" defaultRowHeight="13.2"/>
  <cols>
    <col min="2" max="2" width="98.109375" customWidth="1"/>
  </cols>
  <sheetData>
    <row r="1" spans="1:2">
      <c r="A1" t="s">
        <v>48</v>
      </c>
      <c r="B1" t="s">
        <v>52</v>
      </c>
    </row>
    <row r="3" spans="1:2">
      <c r="A3" t="s">
        <v>49</v>
      </c>
      <c r="B3" t="s">
        <v>50</v>
      </c>
    </row>
    <row r="4" spans="1:2">
      <c r="B4" t="s">
        <v>51</v>
      </c>
    </row>
    <row r="7" spans="1:2">
      <c r="B7" t="s">
        <v>114</v>
      </c>
    </row>
  </sheetData>
  <phoneticPr fontId="15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J34"/>
  <sheetViews>
    <sheetView topLeftCell="V1" zoomScale="120" zoomScaleNormal="120" workbookViewId="0">
      <selection activeCell="AH5" sqref="AH5"/>
    </sheetView>
  </sheetViews>
  <sheetFormatPr baseColWidth="10" defaultColWidth="11.44140625" defaultRowHeight="13.2"/>
  <cols>
    <col min="1" max="1" width="7.33203125" style="3" customWidth="1"/>
    <col min="2" max="2" width="3.6640625" style="3" bestFit="1" customWidth="1"/>
    <col min="3" max="3" width="14.44140625" style="3" customWidth="1"/>
    <col min="4" max="4" width="9.109375" style="3" customWidth="1"/>
    <col min="5" max="5" width="6" style="3" bestFit="1" customWidth="1"/>
    <col min="6" max="13" width="4.6640625" style="3" customWidth="1"/>
    <col min="14" max="14" width="6.88671875" style="3" customWidth="1"/>
    <col min="15" max="15" width="7" style="3" customWidth="1"/>
    <col min="16" max="16" width="5.44140625" style="3" customWidth="1"/>
    <col min="17" max="24" width="4.6640625" style="3" customWidth="1"/>
    <col min="25" max="26" width="7.109375" style="3" customWidth="1"/>
    <col min="27" max="27" width="7.33203125" style="3" customWidth="1"/>
    <col min="28" max="28" width="6.5546875" style="3" customWidth="1"/>
    <col min="29" max="36" width="6.109375" style="3" customWidth="1"/>
    <col min="37" max="37" width="6" style="3" customWidth="1"/>
    <col min="38" max="38" width="7.33203125" style="3" customWidth="1"/>
    <col min="39" max="39" width="6.109375" style="3" customWidth="1"/>
    <col min="40" max="40" width="13.44140625" style="3" customWidth="1"/>
    <col min="41" max="41" width="6.6640625" style="3" customWidth="1"/>
    <col min="42" max="42" width="10.33203125" style="3" customWidth="1"/>
    <col min="43" max="43" width="5.6640625" style="3" bestFit="1" customWidth="1"/>
    <col min="44" max="44" width="5.33203125" style="3" customWidth="1"/>
    <col min="45" max="45" width="4.88671875" style="4" bestFit="1" customWidth="1"/>
    <col min="46" max="48" width="5.33203125" style="3" customWidth="1"/>
    <col min="49" max="49" width="9.5546875" style="3" customWidth="1"/>
    <col min="50" max="50" width="6.88671875" style="3" customWidth="1"/>
    <col min="51" max="51" width="7" style="3" customWidth="1"/>
    <col min="52" max="52" width="16.109375" style="3" customWidth="1"/>
    <col min="53" max="59" width="5.33203125" style="3" customWidth="1"/>
    <col min="60" max="60" width="10.6640625" style="3" customWidth="1"/>
    <col min="61" max="61" width="10.109375" style="3" customWidth="1"/>
    <col min="62" max="62" width="9.88671875" style="3" customWidth="1"/>
    <col min="63" max="63" width="10.88671875" style="3" customWidth="1"/>
    <col min="64" max="64" width="10.109375" style="3" customWidth="1"/>
    <col min="65" max="65" width="10.44140625" style="3" customWidth="1"/>
    <col min="66" max="67" width="10.109375" style="3" customWidth="1"/>
    <col min="68" max="68" width="19" style="3" customWidth="1"/>
    <col min="69" max="16384" width="11.44140625" style="3"/>
  </cols>
  <sheetData>
    <row r="1" spans="1:62" ht="15" customHeight="1">
      <c r="A1" s="212" t="s">
        <v>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22"/>
      <c r="R1" s="122"/>
      <c r="S1" s="122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Q1" s="5"/>
    </row>
    <row r="2" spans="1:62" ht="15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7"/>
      <c r="Q2" s="122"/>
      <c r="R2" s="122"/>
      <c r="S2" s="12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62" ht="13.5" customHeight="1" thickBot="1">
      <c r="A3" s="189" t="s">
        <v>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23"/>
      <c r="R3" s="123"/>
      <c r="S3" s="1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62" ht="79.5" customHeight="1">
      <c r="A4" s="226" t="s">
        <v>53</v>
      </c>
      <c r="B4" s="227"/>
      <c r="C4" s="227"/>
      <c r="D4" s="237" t="s">
        <v>62</v>
      </c>
      <c r="E4" s="237"/>
      <c r="F4" s="238" t="s">
        <v>14</v>
      </c>
      <c r="G4" s="238"/>
      <c r="H4" s="238"/>
      <c r="I4" s="232" t="s">
        <v>63</v>
      </c>
      <c r="J4" s="232"/>
      <c r="K4" s="232"/>
      <c r="L4" s="233" t="s">
        <v>59</v>
      </c>
      <c r="M4" s="233"/>
      <c r="N4" s="233"/>
      <c r="O4" s="233"/>
      <c r="P4" s="234"/>
      <c r="Q4" s="123"/>
      <c r="R4" s="123"/>
      <c r="S4" s="123"/>
      <c r="T4" s="23"/>
      <c r="U4" s="23"/>
      <c r="V4" s="23"/>
      <c r="W4" s="224" t="s">
        <v>109</v>
      </c>
      <c r="X4" s="225"/>
      <c r="Y4" s="225"/>
      <c r="Z4" s="225"/>
      <c r="AA4" s="225"/>
      <c r="AB4" s="225"/>
      <c r="AC4" s="225"/>
      <c r="AD4" s="225"/>
      <c r="AE4" s="24">
        <f>SUM($AB25:$AB882)</f>
        <v>0</v>
      </c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1:62" ht="67.5" customHeight="1">
      <c r="A5" s="226"/>
      <c r="B5" s="227"/>
      <c r="C5" s="227"/>
      <c r="D5" s="199" t="s">
        <v>113</v>
      </c>
      <c r="E5" s="200"/>
      <c r="F5" s="190" t="s">
        <v>60</v>
      </c>
      <c r="G5" s="190"/>
      <c r="H5" s="190"/>
      <c r="I5" s="198" t="s">
        <v>61</v>
      </c>
      <c r="J5" s="198"/>
      <c r="K5" s="198"/>
      <c r="L5" s="198"/>
      <c r="M5" s="198"/>
      <c r="N5" s="235" t="s">
        <v>18</v>
      </c>
      <c r="O5" s="235"/>
      <c r="P5" s="236"/>
      <c r="Q5" s="123"/>
      <c r="R5" s="123"/>
      <c r="S5" s="123"/>
      <c r="T5" s="23"/>
      <c r="U5" s="23"/>
      <c r="V5" s="23"/>
      <c r="W5" s="192" t="s">
        <v>110</v>
      </c>
      <c r="X5" s="193"/>
      <c r="Y5" s="193"/>
      <c r="Z5" s="193"/>
      <c r="AA5" s="193"/>
      <c r="AB5" s="193"/>
      <c r="AC5" s="193"/>
      <c r="AD5" s="193"/>
      <c r="AE5" s="25">
        <f>SUM(AN25:AN9882)</f>
        <v>0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62" ht="60.75" customHeight="1" thickBot="1">
      <c r="A6" s="196" t="s">
        <v>19</v>
      </c>
      <c r="B6" s="197"/>
      <c r="C6" s="197"/>
      <c r="D6" s="197"/>
      <c r="E6" s="197"/>
      <c r="F6" s="197">
        <v>100</v>
      </c>
      <c r="G6" s="197"/>
      <c r="H6" s="197" t="s">
        <v>20</v>
      </c>
      <c r="I6" s="197"/>
      <c r="J6" s="197"/>
      <c r="K6" s="197"/>
      <c r="L6" s="197"/>
      <c r="M6" s="197"/>
      <c r="N6" s="197"/>
      <c r="O6" s="197">
        <v>13</v>
      </c>
      <c r="P6" s="231"/>
      <c r="Q6" s="125"/>
      <c r="R6" s="124"/>
      <c r="S6" s="125"/>
      <c r="T6" s="23"/>
      <c r="U6" s="23"/>
      <c r="V6" s="23"/>
      <c r="W6" s="194" t="s">
        <v>111</v>
      </c>
      <c r="X6" s="195"/>
      <c r="Y6" s="195"/>
      <c r="Z6" s="195"/>
      <c r="AA6" s="195"/>
      <c r="AB6" s="195"/>
      <c r="AC6" s="195"/>
      <c r="AD6" s="195"/>
      <c r="AE6" s="26">
        <f>$AE$4+$AE$5</f>
        <v>0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62" ht="13.8" thickBot="1">
      <c r="A7" s="27"/>
      <c r="B7" s="27"/>
      <c r="C7" s="27"/>
      <c r="D7" s="27"/>
      <c r="E7" s="27"/>
      <c r="F7" s="27"/>
      <c r="G7" s="27"/>
      <c r="H7" s="27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1:62" s="75" customFormat="1" ht="29.25" customHeight="1">
      <c r="A8" s="218" t="s">
        <v>13</v>
      </c>
      <c r="B8" s="169" t="s">
        <v>92</v>
      </c>
      <c r="C8" s="206" t="s">
        <v>12</v>
      </c>
      <c r="D8" s="210" t="s">
        <v>11</v>
      </c>
      <c r="E8" s="204" t="s">
        <v>4</v>
      </c>
      <c r="F8" s="222" t="s">
        <v>9</v>
      </c>
      <c r="G8" s="223"/>
      <c r="H8" s="223"/>
      <c r="I8" s="223"/>
      <c r="J8" s="223"/>
      <c r="K8" s="223"/>
      <c r="L8" s="223"/>
      <c r="M8" s="223"/>
      <c r="N8" s="223" t="s">
        <v>16</v>
      </c>
      <c r="O8" s="223"/>
      <c r="P8" s="230"/>
      <c r="Q8" s="176" t="s">
        <v>15</v>
      </c>
      <c r="R8" s="177"/>
      <c r="S8" s="177"/>
      <c r="T8" s="177"/>
      <c r="U8" s="177"/>
      <c r="V8" s="177"/>
      <c r="W8" s="177"/>
      <c r="X8" s="177"/>
      <c r="Y8" s="177" t="s">
        <v>16</v>
      </c>
      <c r="Z8" s="177"/>
      <c r="AA8" s="178"/>
      <c r="AB8" s="228" t="s">
        <v>26</v>
      </c>
      <c r="AC8" s="174" t="s">
        <v>38</v>
      </c>
      <c r="AD8" s="175"/>
      <c r="AE8" s="175"/>
      <c r="AF8" s="175"/>
      <c r="AG8" s="175"/>
      <c r="AH8" s="175"/>
      <c r="AI8" s="175"/>
      <c r="AJ8" s="176"/>
      <c r="AK8" s="177" t="s">
        <v>16</v>
      </c>
      <c r="AL8" s="177"/>
      <c r="AM8" s="178"/>
      <c r="AN8" s="184" t="s">
        <v>66</v>
      </c>
      <c r="AO8" s="179" t="s">
        <v>17</v>
      </c>
      <c r="AS8" s="76"/>
    </row>
    <row r="9" spans="1:62" s="75" customFormat="1" ht="34.200000000000003" thickBot="1">
      <c r="A9" s="219"/>
      <c r="B9" s="170"/>
      <c r="C9" s="205"/>
      <c r="D9" s="211"/>
      <c r="E9" s="205"/>
      <c r="F9" s="77" t="s">
        <v>10</v>
      </c>
      <c r="G9" s="78" t="s">
        <v>0</v>
      </c>
      <c r="H9" s="78" t="s">
        <v>1</v>
      </c>
      <c r="I9" s="78" t="s">
        <v>2</v>
      </c>
      <c r="J9" s="78" t="s">
        <v>54</v>
      </c>
      <c r="K9" s="78" t="s">
        <v>6</v>
      </c>
      <c r="L9" s="78" t="s">
        <v>55</v>
      </c>
      <c r="M9" s="78" t="s">
        <v>3</v>
      </c>
      <c r="N9" s="164" t="s">
        <v>93</v>
      </c>
      <c r="O9" s="164" t="s">
        <v>94</v>
      </c>
      <c r="P9" s="40" t="s">
        <v>95</v>
      </c>
      <c r="Q9" s="79" t="s">
        <v>10</v>
      </c>
      <c r="R9" s="80" t="s">
        <v>0</v>
      </c>
      <c r="S9" s="80" t="s">
        <v>1</v>
      </c>
      <c r="T9" s="80" t="s">
        <v>2</v>
      </c>
      <c r="U9" s="80" t="s">
        <v>54</v>
      </c>
      <c r="V9" s="80" t="s">
        <v>6</v>
      </c>
      <c r="W9" s="80" t="s">
        <v>55</v>
      </c>
      <c r="X9" s="80" t="s">
        <v>3</v>
      </c>
      <c r="Y9" s="159" t="s">
        <v>96</v>
      </c>
      <c r="Z9" s="159" t="s">
        <v>97</v>
      </c>
      <c r="AA9" s="160" t="s">
        <v>98</v>
      </c>
      <c r="AB9" s="229"/>
      <c r="AC9" s="80" t="s">
        <v>36</v>
      </c>
      <c r="AD9" s="80" t="s">
        <v>37</v>
      </c>
      <c r="AE9" s="42" t="s">
        <v>32</v>
      </c>
      <c r="AF9" s="42" t="s">
        <v>33</v>
      </c>
      <c r="AG9" s="42" t="s">
        <v>56</v>
      </c>
      <c r="AH9" s="42" t="s">
        <v>34</v>
      </c>
      <c r="AI9" s="42" t="s">
        <v>58</v>
      </c>
      <c r="AJ9" s="42" t="s">
        <v>35</v>
      </c>
      <c r="AK9" s="43" t="s">
        <v>99</v>
      </c>
      <c r="AL9" s="43" t="s">
        <v>100</v>
      </c>
      <c r="AM9" s="43" t="s">
        <v>101</v>
      </c>
      <c r="AN9" s="185"/>
      <c r="AO9" s="180"/>
      <c r="AQ9" s="81"/>
      <c r="AR9" s="81"/>
      <c r="AS9" s="82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</row>
    <row r="10" spans="1:62" s="75" customFormat="1" ht="24" customHeight="1">
      <c r="A10" s="207"/>
      <c r="B10" s="74"/>
      <c r="C10" s="83"/>
      <c r="D10" s="84"/>
      <c r="E10" s="132"/>
      <c r="F10" s="130"/>
      <c r="G10" s="99"/>
      <c r="H10" s="99"/>
      <c r="I10" s="99"/>
      <c r="J10" s="99"/>
      <c r="K10" s="99"/>
      <c r="L10" s="99"/>
      <c r="M10" s="99"/>
      <c r="N10" s="85">
        <f>(3*$F10)+(2*$G10)+$H10+$I10+$J10+$K10+$L10+M10</f>
        <v>0</v>
      </c>
      <c r="O10" s="86">
        <f t="shared" ref="O10:O24" si="0">IF($N10&lt;&gt;0,(($N10-$O$6)/($F$6-$O$6)),0)</f>
        <v>0</v>
      </c>
      <c r="P10" s="87">
        <f>($O10*$B10)</f>
        <v>0</v>
      </c>
      <c r="Q10" s="88"/>
      <c r="R10" s="88"/>
      <c r="S10" s="88"/>
      <c r="T10" s="88"/>
      <c r="U10" s="88"/>
      <c r="V10" s="88"/>
      <c r="W10" s="88"/>
      <c r="X10" s="88"/>
      <c r="Y10" s="89">
        <f t="shared" ref="Y10:Y23" si="1">(3*$Q10)+(2*$R10)+$S10+$T10+$U10+$V10+$W10+$X10</f>
        <v>0</v>
      </c>
      <c r="Z10" s="115">
        <f>IF($Y10&lt;&gt;0,(($Y10-$O$6)/($F$6-$O$6)),0)</f>
        <v>0</v>
      </c>
      <c r="AA10" s="90">
        <f>($Z10*$B10)</f>
        <v>0</v>
      </c>
      <c r="AB10" s="91"/>
      <c r="AC10" s="92"/>
      <c r="AD10" s="92"/>
      <c r="AE10" s="92"/>
      <c r="AF10" s="92"/>
      <c r="AG10" s="92"/>
      <c r="AH10" s="92"/>
      <c r="AI10" s="92"/>
      <c r="AJ10" s="92"/>
      <c r="AK10" s="93">
        <f t="shared" ref="AK10:AK23" si="2">(3*$AC10)+(2*$AD10)+$AE10+$AF10+$AG10+$AH10+$AI10+$AJ10</f>
        <v>0</v>
      </c>
      <c r="AL10" s="89">
        <f>IF($AK10&lt;&gt;0,(($AK10-$O$6)/($F$6-$O$6)),0)</f>
        <v>0</v>
      </c>
      <c r="AM10" s="90">
        <f>($AL10*$B10)</f>
        <v>0</v>
      </c>
      <c r="AN10" s="181">
        <f>$AO24-$AB24</f>
        <v>0</v>
      </c>
      <c r="AO10" s="171"/>
      <c r="AQ10" s="81"/>
      <c r="AR10" s="81"/>
      <c r="AS10" s="82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</row>
    <row r="11" spans="1:62" s="75" customFormat="1" ht="24" customHeight="1">
      <c r="A11" s="208"/>
      <c r="B11" s="94"/>
      <c r="C11" s="95"/>
      <c r="D11" s="96"/>
      <c r="E11" s="133"/>
      <c r="F11" s="131"/>
      <c r="G11" s="106"/>
      <c r="H11" s="106"/>
      <c r="I11" s="106"/>
      <c r="J11" s="106"/>
      <c r="K11" s="106"/>
      <c r="L11" s="106"/>
      <c r="M11" s="106"/>
      <c r="N11" s="129">
        <f>(3*$F11)+(2*$G11)+$H11+$I11+$J11+$K11+$L11+M11</f>
        <v>0</v>
      </c>
      <c r="O11" s="100">
        <f t="shared" si="0"/>
        <v>0</v>
      </c>
      <c r="P11" s="166">
        <f>($O11*$B11)</f>
        <v>0</v>
      </c>
      <c r="Q11" s="102"/>
      <c r="R11" s="103"/>
      <c r="S11" s="103"/>
      <c r="T11" s="103"/>
      <c r="U11" s="103"/>
      <c r="V11" s="103"/>
      <c r="W11" s="103"/>
      <c r="X11" s="103"/>
      <c r="Y11" s="89">
        <f t="shared" si="1"/>
        <v>0</v>
      </c>
      <c r="Z11" s="93">
        <f>IF($Y11&lt;&gt;0,(($Y11-$O$6)/($F$6-$O$6)),0)</f>
        <v>0</v>
      </c>
      <c r="AA11" s="90">
        <f>($Z11*$B11)</f>
        <v>0</v>
      </c>
      <c r="AB11" s="104"/>
      <c r="AC11" s="103"/>
      <c r="AD11" s="103"/>
      <c r="AE11" s="103"/>
      <c r="AF11" s="103"/>
      <c r="AG11" s="103"/>
      <c r="AH11" s="103"/>
      <c r="AI11" s="103"/>
      <c r="AJ11" s="103"/>
      <c r="AK11" s="93">
        <f t="shared" si="2"/>
        <v>0</v>
      </c>
      <c r="AL11" s="89">
        <f>IF($AK11&lt;&gt;0,(($AK11-$O$6)/($F$6-$O$6)),0)</f>
        <v>0</v>
      </c>
      <c r="AM11" s="90">
        <f>($AL11*$B11)</f>
        <v>0</v>
      </c>
      <c r="AN11" s="182"/>
      <c r="AO11" s="172"/>
      <c r="AQ11" s="81"/>
      <c r="AR11" s="81"/>
      <c r="AS11" s="82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</row>
    <row r="12" spans="1:62" s="75" customFormat="1" ht="24" customHeight="1">
      <c r="A12" s="208"/>
      <c r="B12" s="94"/>
      <c r="C12" s="95"/>
      <c r="D12" s="96"/>
      <c r="E12" s="133"/>
      <c r="F12" s="131"/>
      <c r="G12" s="106"/>
      <c r="H12" s="106"/>
      <c r="I12" s="106"/>
      <c r="J12" s="106"/>
      <c r="K12" s="106"/>
      <c r="L12" s="106"/>
      <c r="M12" s="106"/>
      <c r="N12" s="129">
        <f t="shared" ref="N12:N23" si="3">(3*$F12)+(2*$G12)+$H12+$I12+$J12+$K12+$L12+M12</f>
        <v>0</v>
      </c>
      <c r="O12" s="100">
        <f t="shared" si="0"/>
        <v>0</v>
      </c>
      <c r="P12" s="101">
        <f t="shared" ref="P12:P23" si="4">($O12*$B12)</f>
        <v>0</v>
      </c>
      <c r="Q12" s="102"/>
      <c r="R12" s="103"/>
      <c r="S12" s="103"/>
      <c r="T12" s="103"/>
      <c r="U12" s="103"/>
      <c r="V12" s="103"/>
      <c r="W12" s="103"/>
      <c r="X12" s="103"/>
      <c r="Y12" s="89">
        <f t="shared" si="1"/>
        <v>0</v>
      </c>
      <c r="Z12" s="93">
        <f t="shared" ref="Z12:Z23" si="5">IF($Y12&lt;&gt;0,(($Y12-$O$6)/($F$6-$O$6)),0)</f>
        <v>0</v>
      </c>
      <c r="AA12" s="90">
        <f t="shared" ref="AA12:AA23" si="6">($Z12*$B12)</f>
        <v>0</v>
      </c>
      <c r="AB12" s="104"/>
      <c r="AC12" s="103"/>
      <c r="AD12" s="103"/>
      <c r="AE12" s="103"/>
      <c r="AF12" s="103"/>
      <c r="AG12" s="103"/>
      <c r="AH12" s="103"/>
      <c r="AI12" s="103"/>
      <c r="AJ12" s="103"/>
      <c r="AK12" s="93">
        <f t="shared" si="2"/>
        <v>0</v>
      </c>
      <c r="AL12" s="89">
        <f t="shared" ref="AL12:AL23" si="7">IF($AK12&lt;&gt;0,(($AK12-$O$6)/($F$6-$O$6)),0)</f>
        <v>0</v>
      </c>
      <c r="AM12" s="90">
        <f t="shared" ref="AM12:AM23" si="8">($AL12*$B12)</f>
        <v>0</v>
      </c>
      <c r="AN12" s="182"/>
      <c r="AO12" s="172"/>
      <c r="AQ12" s="81"/>
      <c r="AR12" s="81"/>
      <c r="AS12" s="82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</row>
    <row r="13" spans="1:62" s="75" customFormat="1" ht="24" customHeight="1">
      <c r="A13" s="208"/>
      <c r="B13" s="94"/>
      <c r="C13" s="95"/>
      <c r="D13" s="96"/>
      <c r="E13" s="133"/>
      <c r="F13" s="131"/>
      <c r="G13" s="106"/>
      <c r="H13" s="106"/>
      <c r="I13" s="106"/>
      <c r="J13" s="106"/>
      <c r="K13" s="106"/>
      <c r="L13" s="106"/>
      <c r="M13" s="106"/>
      <c r="N13" s="129">
        <f t="shared" si="3"/>
        <v>0</v>
      </c>
      <c r="O13" s="100">
        <f t="shared" si="0"/>
        <v>0</v>
      </c>
      <c r="P13" s="101">
        <f t="shared" si="4"/>
        <v>0</v>
      </c>
      <c r="Q13" s="102"/>
      <c r="R13" s="103"/>
      <c r="S13" s="103"/>
      <c r="T13" s="103"/>
      <c r="U13" s="103"/>
      <c r="V13" s="103"/>
      <c r="W13" s="103"/>
      <c r="X13" s="103"/>
      <c r="Y13" s="89">
        <f t="shared" si="1"/>
        <v>0</v>
      </c>
      <c r="Z13" s="93">
        <f t="shared" si="5"/>
        <v>0</v>
      </c>
      <c r="AA13" s="90">
        <f t="shared" si="6"/>
        <v>0</v>
      </c>
      <c r="AB13" s="104"/>
      <c r="AC13" s="103"/>
      <c r="AD13" s="103"/>
      <c r="AE13" s="103"/>
      <c r="AF13" s="103"/>
      <c r="AG13" s="103"/>
      <c r="AH13" s="103"/>
      <c r="AI13" s="103"/>
      <c r="AJ13" s="103"/>
      <c r="AK13" s="93">
        <f t="shared" si="2"/>
        <v>0</v>
      </c>
      <c r="AL13" s="89">
        <f t="shared" si="7"/>
        <v>0</v>
      </c>
      <c r="AM13" s="90">
        <f t="shared" si="8"/>
        <v>0</v>
      </c>
      <c r="AN13" s="182"/>
      <c r="AO13" s="172"/>
      <c r="AQ13" s="81"/>
      <c r="AR13" s="81"/>
      <c r="AS13" s="82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</row>
    <row r="14" spans="1:62" s="75" customFormat="1" ht="24" customHeight="1">
      <c r="A14" s="208"/>
      <c r="B14" s="94"/>
      <c r="C14" s="95"/>
      <c r="D14" s="96"/>
      <c r="E14" s="97"/>
      <c r="F14" s="98"/>
      <c r="G14" s="99"/>
      <c r="H14" s="99"/>
      <c r="I14" s="99"/>
      <c r="J14" s="99"/>
      <c r="K14" s="99"/>
      <c r="L14" s="99"/>
      <c r="M14" s="99"/>
      <c r="N14" s="100">
        <f t="shared" si="3"/>
        <v>0</v>
      </c>
      <c r="O14" s="100">
        <f t="shared" si="0"/>
        <v>0</v>
      </c>
      <c r="P14" s="101">
        <f t="shared" si="4"/>
        <v>0</v>
      </c>
      <c r="Q14" s="102"/>
      <c r="R14" s="103"/>
      <c r="S14" s="103"/>
      <c r="T14" s="103"/>
      <c r="U14" s="103"/>
      <c r="V14" s="103"/>
      <c r="W14" s="103"/>
      <c r="X14" s="103"/>
      <c r="Y14" s="89">
        <f t="shared" si="1"/>
        <v>0</v>
      </c>
      <c r="Z14" s="93">
        <f t="shared" si="5"/>
        <v>0</v>
      </c>
      <c r="AA14" s="90">
        <f t="shared" si="6"/>
        <v>0</v>
      </c>
      <c r="AB14" s="104"/>
      <c r="AC14" s="103"/>
      <c r="AD14" s="103"/>
      <c r="AE14" s="103"/>
      <c r="AF14" s="103"/>
      <c r="AG14" s="103"/>
      <c r="AH14" s="103"/>
      <c r="AI14" s="103"/>
      <c r="AJ14" s="103"/>
      <c r="AK14" s="93">
        <f t="shared" si="2"/>
        <v>0</v>
      </c>
      <c r="AL14" s="89">
        <f t="shared" si="7"/>
        <v>0</v>
      </c>
      <c r="AM14" s="90">
        <f t="shared" si="8"/>
        <v>0</v>
      </c>
      <c r="AN14" s="182"/>
      <c r="AO14" s="172"/>
      <c r="AQ14" s="81"/>
      <c r="AR14" s="81"/>
      <c r="AS14" s="82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</row>
    <row r="15" spans="1:62" s="75" customFormat="1" ht="24" customHeight="1">
      <c r="A15" s="208"/>
      <c r="B15" s="94"/>
      <c r="C15" s="95"/>
      <c r="D15" s="96"/>
      <c r="E15" s="97"/>
      <c r="F15" s="105"/>
      <c r="G15" s="106"/>
      <c r="H15" s="106"/>
      <c r="I15" s="106"/>
      <c r="J15" s="106"/>
      <c r="K15" s="106"/>
      <c r="L15" s="106"/>
      <c r="M15" s="106"/>
      <c r="N15" s="100">
        <f t="shared" si="3"/>
        <v>0</v>
      </c>
      <c r="O15" s="100">
        <f t="shared" si="0"/>
        <v>0</v>
      </c>
      <c r="P15" s="101">
        <f t="shared" si="4"/>
        <v>0</v>
      </c>
      <c r="Q15" s="102"/>
      <c r="R15" s="103"/>
      <c r="S15" s="103"/>
      <c r="T15" s="103"/>
      <c r="U15" s="103"/>
      <c r="V15" s="103"/>
      <c r="W15" s="103"/>
      <c r="X15" s="103"/>
      <c r="Y15" s="89">
        <f t="shared" si="1"/>
        <v>0</v>
      </c>
      <c r="Z15" s="93">
        <f t="shared" si="5"/>
        <v>0</v>
      </c>
      <c r="AA15" s="90">
        <f t="shared" si="6"/>
        <v>0</v>
      </c>
      <c r="AB15" s="104"/>
      <c r="AC15" s="103"/>
      <c r="AD15" s="103"/>
      <c r="AE15" s="103"/>
      <c r="AF15" s="103"/>
      <c r="AG15" s="103"/>
      <c r="AH15" s="103"/>
      <c r="AI15" s="103"/>
      <c r="AJ15" s="103"/>
      <c r="AK15" s="93">
        <f t="shared" si="2"/>
        <v>0</v>
      </c>
      <c r="AL15" s="89">
        <f t="shared" si="7"/>
        <v>0</v>
      </c>
      <c r="AM15" s="90">
        <f t="shared" si="8"/>
        <v>0</v>
      </c>
      <c r="AN15" s="182"/>
      <c r="AO15" s="172"/>
      <c r="AQ15" s="81"/>
      <c r="AR15" s="81"/>
      <c r="AS15" s="82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</row>
    <row r="16" spans="1:62" s="75" customFormat="1" ht="24" customHeight="1">
      <c r="A16" s="208"/>
      <c r="B16" s="94"/>
      <c r="C16" s="95"/>
      <c r="D16" s="96"/>
      <c r="E16" s="97"/>
      <c r="F16" s="105"/>
      <c r="G16" s="106"/>
      <c r="H16" s="106"/>
      <c r="I16" s="106"/>
      <c r="J16" s="106"/>
      <c r="K16" s="106"/>
      <c r="L16" s="106"/>
      <c r="M16" s="106"/>
      <c r="N16" s="100">
        <f t="shared" si="3"/>
        <v>0</v>
      </c>
      <c r="O16" s="100">
        <f t="shared" si="0"/>
        <v>0</v>
      </c>
      <c r="P16" s="101">
        <f t="shared" si="4"/>
        <v>0</v>
      </c>
      <c r="Q16" s="102"/>
      <c r="R16" s="103"/>
      <c r="S16" s="103"/>
      <c r="T16" s="103"/>
      <c r="U16" s="103"/>
      <c r="V16" s="103"/>
      <c r="W16" s="103"/>
      <c r="X16" s="103"/>
      <c r="Y16" s="89">
        <f t="shared" si="1"/>
        <v>0</v>
      </c>
      <c r="Z16" s="93">
        <f t="shared" si="5"/>
        <v>0</v>
      </c>
      <c r="AA16" s="90">
        <f t="shared" si="6"/>
        <v>0</v>
      </c>
      <c r="AB16" s="104"/>
      <c r="AC16" s="103"/>
      <c r="AD16" s="103"/>
      <c r="AE16" s="103"/>
      <c r="AF16" s="103"/>
      <c r="AG16" s="103"/>
      <c r="AH16" s="103"/>
      <c r="AI16" s="103"/>
      <c r="AJ16" s="103"/>
      <c r="AK16" s="93">
        <f t="shared" si="2"/>
        <v>0</v>
      </c>
      <c r="AL16" s="89">
        <f t="shared" si="7"/>
        <v>0</v>
      </c>
      <c r="AM16" s="90">
        <f t="shared" si="8"/>
        <v>0</v>
      </c>
      <c r="AN16" s="182"/>
      <c r="AO16" s="172"/>
      <c r="AQ16" s="81"/>
      <c r="AR16" s="81"/>
      <c r="AS16" s="82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</row>
    <row r="17" spans="1:61" s="75" customFormat="1" ht="24" customHeight="1">
      <c r="A17" s="208"/>
      <c r="B17" s="94"/>
      <c r="C17" s="95"/>
      <c r="D17" s="96"/>
      <c r="E17" s="97"/>
      <c r="F17" s="105"/>
      <c r="G17" s="106"/>
      <c r="H17" s="106"/>
      <c r="I17" s="106"/>
      <c r="J17" s="106"/>
      <c r="K17" s="106"/>
      <c r="L17" s="106"/>
      <c r="M17" s="106"/>
      <c r="N17" s="100">
        <f t="shared" si="3"/>
        <v>0</v>
      </c>
      <c r="O17" s="100">
        <f t="shared" si="0"/>
        <v>0</v>
      </c>
      <c r="P17" s="101">
        <f t="shared" si="4"/>
        <v>0</v>
      </c>
      <c r="Q17" s="102"/>
      <c r="R17" s="103"/>
      <c r="S17" s="103"/>
      <c r="T17" s="103"/>
      <c r="U17" s="103"/>
      <c r="V17" s="103"/>
      <c r="W17" s="103"/>
      <c r="X17" s="103"/>
      <c r="Y17" s="89">
        <f t="shared" si="1"/>
        <v>0</v>
      </c>
      <c r="Z17" s="93">
        <f t="shared" si="5"/>
        <v>0</v>
      </c>
      <c r="AA17" s="90">
        <f t="shared" si="6"/>
        <v>0</v>
      </c>
      <c r="AB17" s="104"/>
      <c r="AC17" s="103"/>
      <c r="AD17" s="103"/>
      <c r="AE17" s="103"/>
      <c r="AF17" s="103"/>
      <c r="AG17" s="103"/>
      <c r="AH17" s="103"/>
      <c r="AI17" s="103"/>
      <c r="AJ17" s="103"/>
      <c r="AK17" s="93">
        <f t="shared" si="2"/>
        <v>0</v>
      </c>
      <c r="AL17" s="89">
        <f t="shared" si="7"/>
        <v>0</v>
      </c>
      <c r="AM17" s="90">
        <f t="shared" si="8"/>
        <v>0</v>
      </c>
      <c r="AN17" s="182"/>
      <c r="AO17" s="172"/>
      <c r="AQ17" s="81"/>
      <c r="AR17" s="81"/>
      <c r="AS17" s="82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</row>
    <row r="18" spans="1:61" s="75" customFormat="1" ht="24" customHeight="1">
      <c r="A18" s="208"/>
      <c r="B18" s="94"/>
      <c r="C18" s="95"/>
      <c r="D18" s="96"/>
      <c r="E18" s="97"/>
      <c r="F18" s="105"/>
      <c r="G18" s="106"/>
      <c r="H18" s="106"/>
      <c r="I18" s="106"/>
      <c r="J18" s="106"/>
      <c r="K18" s="106"/>
      <c r="L18" s="106"/>
      <c r="M18" s="106"/>
      <c r="N18" s="100">
        <f t="shared" si="3"/>
        <v>0</v>
      </c>
      <c r="O18" s="100">
        <f t="shared" si="0"/>
        <v>0</v>
      </c>
      <c r="P18" s="101">
        <f t="shared" si="4"/>
        <v>0</v>
      </c>
      <c r="Q18" s="102"/>
      <c r="R18" s="103"/>
      <c r="S18" s="103"/>
      <c r="T18" s="103"/>
      <c r="U18" s="103"/>
      <c r="V18" s="103"/>
      <c r="W18" s="103"/>
      <c r="X18" s="103"/>
      <c r="Y18" s="89">
        <f t="shared" si="1"/>
        <v>0</v>
      </c>
      <c r="Z18" s="93">
        <f t="shared" si="5"/>
        <v>0</v>
      </c>
      <c r="AA18" s="90">
        <f t="shared" si="6"/>
        <v>0</v>
      </c>
      <c r="AB18" s="104"/>
      <c r="AC18" s="103"/>
      <c r="AD18" s="103"/>
      <c r="AE18" s="103"/>
      <c r="AF18" s="103"/>
      <c r="AG18" s="103"/>
      <c r="AH18" s="103"/>
      <c r="AI18" s="103"/>
      <c r="AJ18" s="103"/>
      <c r="AK18" s="93">
        <f t="shared" si="2"/>
        <v>0</v>
      </c>
      <c r="AL18" s="89">
        <f t="shared" si="7"/>
        <v>0</v>
      </c>
      <c r="AM18" s="90">
        <f t="shared" si="8"/>
        <v>0</v>
      </c>
      <c r="AN18" s="182"/>
      <c r="AO18" s="172"/>
      <c r="AQ18" s="81"/>
      <c r="AR18" s="81"/>
      <c r="AS18" s="82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</row>
    <row r="19" spans="1:61" s="75" customFormat="1" ht="24" customHeight="1">
      <c r="A19" s="208"/>
      <c r="B19" s="94"/>
      <c r="C19" s="95"/>
      <c r="D19" s="96"/>
      <c r="E19" s="97"/>
      <c r="F19" s="105"/>
      <c r="G19" s="106"/>
      <c r="H19" s="106"/>
      <c r="I19" s="106"/>
      <c r="J19" s="106"/>
      <c r="K19" s="106"/>
      <c r="L19" s="106"/>
      <c r="M19" s="106"/>
      <c r="N19" s="100">
        <f t="shared" si="3"/>
        <v>0</v>
      </c>
      <c r="O19" s="100">
        <f t="shared" si="0"/>
        <v>0</v>
      </c>
      <c r="P19" s="101">
        <f t="shared" si="4"/>
        <v>0</v>
      </c>
      <c r="Q19" s="102"/>
      <c r="R19" s="103"/>
      <c r="S19" s="103"/>
      <c r="T19" s="103"/>
      <c r="U19" s="103"/>
      <c r="V19" s="103"/>
      <c r="W19" s="103"/>
      <c r="X19" s="103"/>
      <c r="Y19" s="89">
        <f t="shared" si="1"/>
        <v>0</v>
      </c>
      <c r="Z19" s="93">
        <f t="shared" si="5"/>
        <v>0</v>
      </c>
      <c r="AA19" s="90">
        <f t="shared" si="6"/>
        <v>0</v>
      </c>
      <c r="AB19" s="104"/>
      <c r="AC19" s="103"/>
      <c r="AD19" s="103"/>
      <c r="AE19" s="103"/>
      <c r="AF19" s="103"/>
      <c r="AG19" s="103"/>
      <c r="AH19" s="103"/>
      <c r="AI19" s="103"/>
      <c r="AJ19" s="103"/>
      <c r="AK19" s="93">
        <f t="shared" si="2"/>
        <v>0</v>
      </c>
      <c r="AL19" s="89">
        <f t="shared" si="7"/>
        <v>0</v>
      </c>
      <c r="AM19" s="90">
        <f t="shared" si="8"/>
        <v>0</v>
      </c>
      <c r="AN19" s="182"/>
      <c r="AO19" s="172"/>
      <c r="AQ19" s="81"/>
      <c r="AR19" s="81"/>
      <c r="AS19" s="82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</row>
    <row r="20" spans="1:61" s="13" customFormat="1" ht="24" customHeight="1">
      <c r="A20" s="208"/>
      <c r="B20" s="94"/>
      <c r="C20" s="95"/>
      <c r="D20" s="96"/>
      <c r="E20" s="97"/>
      <c r="F20" s="105"/>
      <c r="G20" s="106"/>
      <c r="H20" s="106"/>
      <c r="I20" s="106"/>
      <c r="J20" s="106"/>
      <c r="K20" s="106"/>
      <c r="L20" s="106"/>
      <c r="M20" s="106"/>
      <c r="N20" s="100">
        <f t="shared" si="3"/>
        <v>0</v>
      </c>
      <c r="O20" s="100">
        <f t="shared" si="0"/>
        <v>0</v>
      </c>
      <c r="P20" s="101">
        <f t="shared" si="4"/>
        <v>0</v>
      </c>
      <c r="Q20" s="102"/>
      <c r="R20" s="103"/>
      <c r="S20" s="103"/>
      <c r="T20" s="103"/>
      <c r="U20" s="103"/>
      <c r="V20" s="103"/>
      <c r="W20" s="103"/>
      <c r="X20" s="103"/>
      <c r="Y20" s="89">
        <f t="shared" si="1"/>
        <v>0</v>
      </c>
      <c r="Z20" s="93">
        <f t="shared" si="5"/>
        <v>0</v>
      </c>
      <c r="AA20" s="90">
        <f t="shared" si="6"/>
        <v>0</v>
      </c>
      <c r="AB20" s="104"/>
      <c r="AC20" s="103"/>
      <c r="AD20" s="103"/>
      <c r="AE20" s="103"/>
      <c r="AF20" s="103"/>
      <c r="AG20" s="103"/>
      <c r="AH20" s="103"/>
      <c r="AI20" s="103"/>
      <c r="AJ20" s="103"/>
      <c r="AK20" s="93">
        <f t="shared" si="2"/>
        <v>0</v>
      </c>
      <c r="AL20" s="89">
        <f t="shared" si="7"/>
        <v>0</v>
      </c>
      <c r="AM20" s="90">
        <f t="shared" si="8"/>
        <v>0</v>
      </c>
      <c r="AN20" s="182"/>
      <c r="AO20" s="172"/>
      <c r="AQ20" s="15"/>
      <c r="AR20" s="15"/>
      <c r="AS20" s="107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s="13" customFormat="1" ht="24" customHeight="1">
      <c r="A21" s="208"/>
      <c r="B21" s="94"/>
      <c r="C21" s="95"/>
      <c r="D21" s="96"/>
      <c r="E21" s="97"/>
      <c r="F21" s="105"/>
      <c r="G21" s="106"/>
      <c r="H21" s="106"/>
      <c r="I21" s="106"/>
      <c r="J21" s="106"/>
      <c r="K21" s="106"/>
      <c r="L21" s="106"/>
      <c r="M21" s="106"/>
      <c r="N21" s="100">
        <f t="shared" si="3"/>
        <v>0</v>
      </c>
      <c r="O21" s="100">
        <f t="shared" si="0"/>
        <v>0</v>
      </c>
      <c r="P21" s="101">
        <f t="shared" si="4"/>
        <v>0</v>
      </c>
      <c r="Q21" s="102"/>
      <c r="R21" s="103"/>
      <c r="S21" s="103"/>
      <c r="T21" s="103"/>
      <c r="U21" s="103"/>
      <c r="V21" s="103"/>
      <c r="W21" s="103"/>
      <c r="X21" s="103"/>
      <c r="Y21" s="89">
        <f t="shared" si="1"/>
        <v>0</v>
      </c>
      <c r="Z21" s="93">
        <f t="shared" si="5"/>
        <v>0</v>
      </c>
      <c r="AA21" s="90">
        <f t="shared" si="6"/>
        <v>0</v>
      </c>
      <c r="AB21" s="104"/>
      <c r="AC21" s="103"/>
      <c r="AD21" s="103"/>
      <c r="AE21" s="103"/>
      <c r="AF21" s="103"/>
      <c r="AG21" s="103"/>
      <c r="AH21" s="103"/>
      <c r="AI21" s="103"/>
      <c r="AJ21" s="103"/>
      <c r="AK21" s="93">
        <f t="shared" si="2"/>
        <v>0</v>
      </c>
      <c r="AL21" s="89">
        <f t="shared" si="7"/>
        <v>0</v>
      </c>
      <c r="AM21" s="90">
        <f t="shared" si="8"/>
        <v>0</v>
      </c>
      <c r="AN21" s="182"/>
      <c r="AO21" s="172"/>
      <c r="AQ21" s="15"/>
      <c r="AR21" s="15"/>
      <c r="AS21" s="107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s="13" customFormat="1" ht="24" customHeight="1">
      <c r="A22" s="208"/>
      <c r="B22" s="94"/>
      <c r="C22" s="95"/>
      <c r="D22" s="96"/>
      <c r="E22" s="97"/>
      <c r="F22" s="105"/>
      <c r="G22" s="106"/>
      <c r="H22" s="106"/>
      <c r="I22" s="106"/>
      <c r="J22" s="106"/>
      <c r="K22" s="106"/>
      <c r="L22" s="106"/>
      <c r="M22" s="106"/>
      <c r="N22" s="100">
        <f t="shared" si="3"/>
        <v>0</v>
      </c>
      <c r="O22" s="100">
        <f t="shared" si="0"/>
        <v>0</v>
      </c>
      <c r="P22" s="167">
        <f t="shared" si="4"/>
        <v>0</v>
      </c>
      <c r="Q22" s="102"/>
      <c r="R22" s="103"/>
      <c r="S22" s="103"/>
      <c r="T22" s="103"/>
      <c r="U22" s="103"/>
      <c r="V22" s="103"/>
      <c r="W22" s="103"/>
      <c r="X22" s="103"/>
      <c r="Y22" s="89">
        <f t="shared" si="1"/>
        <v>0</v>
      </c>
      <c r="Z22" s="93">
        <f t="shared" si="5"/>
        <v>0</v>
      </c>
      <c r="AA22" s="90">
        <f t="shared" si="6"/>
        <v>0</v>
      </c>
      <c r="AB22" s="104"/>
      <c r="AC22" s="103"/>
      <c r="AD22" s="103"/>
      <c r="AE22" s="103"/>
      <c r="AF22" s="103"/>
      <c r="AG22" s="103"/>
      <c r="AH22" s="103"/>
      <c r="AI22" s="103"/>
      <c r="AJ22" s="103"/>
      <c r="AK22" s="93">
        <f t="shared" si="2"/>
        <v>0</v>
      </c>
      <c r="AL22" s="89">
        <f t="shared" si="7"/>
        <v>0</v>
      </c>
      <c r="AM22" s="90">
        <f t="shared" si="8"/>
        <v>0</v>
      </c>
      <c r="AN22" s="182"/>
      <c r="AO22" s="172"/>
      <c r="AQ22" s="15"/>
      <c r="AR22" s="15"/>
      <c r="AS22" s="107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s="13" customFormat="1" ht="24" customHeight="1" thickBot="1">
      <c r="A23" s="208"/>
      <c r="B23" s="94"/>
      <c r="C23" s="108"/>
      <c r="D23" s="109"/>
      <c r="E23" s="110"/>
      <c r="F23" s="77"/>
      <c r="G23" s="78"/>
      <c r="H23" s="78"/>
      <c r="I23" s="78"/>
      <c r="J23" s="78"/>
      <c r="K23" s="78"/>
      <c r="L23" s="78"/>
      <c r="M23" s="78"/>
      <c r="N23" s="119">
        <f t="shared" si="3"/>
        <v>0</v>
      </c>
      <c r="O23" s="111">
        <f t="shared" si="0"/>
        <v>0</v>
      </c>
      <c r="P23" s="165">
        <f t="shared" si="4"/>
        <v>0</v>
      </c>
      <c r="Q23" s="112"/>
      <c r="R23" s="113"/>
      <c r="S23" s="113"/>
      <c r="T23" s="113"/>
      <c r="U23" s="113"/>
      <c r="V23" s="113"/>
      <c r="W23" s="113"/>
      <c r="X23" s="113"/>
      <c r="Y23" s="89">
        <f t="shared" si="1"/>
        <v>0</v>
      </c>
      <c r="Z23" s="93">
        <f t="shared" si="5"/>
        <v>0</v>
      </c>
      <c r="AA23" s="90">
        <f t="shared" si="6"/>
        <v>0</v>
      </c>
      <c r="AB23" s="114"/>
      <c r="AC23" s="113"/>
      <c r="AD23" s="113"/>
      <c r="AE23" s="113"/>
      <c r="AF23" s="113"/>
      <c r="AG23" s="113"/>
      <c r="AH23" s="113"/>
      <c r="AI23" s="113"/>
      <c r="AJ23" s="113"/>
      <c r="AK23" s="93">
        <f t="shared" si="2"/>
        <v>0</v>
      </c>
      <c r="AL23" s="89">
        <f t="shared" si="7"/>
        <v>0</v>
      </c>
      <c r="AM23" s="90">
        <f t="shared" si="8"/>
        <v>0</v>
      </c>
      <c r="AN23" s="183"/>
      <c r="AO23" s="173"/>
      <c r="AQ23" s="15"/>
      <c r="AR23" s="15"/>
      <c r="AS23" s="107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s="13" customFormat="1" ht="45" customHeight="1" thickBot="1">
      <c r="A24" s="209"/>
      <c r="B24" s="28"/>
      <c r="C24" s="201"/>
      <c r="D24" s="202"/>
      <c r="E24" s="203"/>
      <c r="F24" s="220" t="s">
        <v>105</v>
      </c>
      <c r="G24" s="187"/>
      <c r="H24" s="187"/>
      <c r="I24" s="187"/>
      <c r="J24" s="187"/>
      <c r="K24" s="187"/>
      <c r="L24" s="187"/>
      <c r="M24" s="221"/>
      <c r="N24" s="120">
        <f>IF(SUM($N10:$N23),(1-EXP(-((SUM($N10:$N23)/COUNTIF($N10:$N23,"&gt;0"))^1)))*($F$6-(MAX($N10:$N23)))*(1-1/(EXP((((COUNTIF($N10:$N23,"&gt;0")^1)-1)*0.1))))+(MAX($N10:$N23)),0)</f>
        <v>0</v>
      </c>
      <c r="O24" s="118">
        <f t="shared" si="0"/>
        <v>0</v>
      </c>
      <c r="P24" s="31">
        <f>IF(SUM($N10:$N23),(($O24*$B24)),0)</f>
        <v>0</v>
      </c>
      <c r="Q24" s="186" t="s">
        <v>107</v>
      </c>
      <c r="R24" s="187"/>
      <c r="S24" s="187"/>
      <c r="T24" s="187"/>
      <c r="U24" s="187"/>
      <c r="V24" s="187"/>
      <c r="W24" s="187"/>
      <c r="X24" s="221"/>
      <c r="Y24" s="30">
        <f>IF(SUM($Y10:$Y23),(1-EXP(-((SUM($Y10:$Y23)/COUNTIF($Y10:$Y23,"&gt;0"))^1)))*($F$6-(MAX($Y10:$Y23)))*(1-1/(EXP((((COUNTIF($Y10:$Y23,"&gt;0")^1)-1)*0.1))))+(MAX($Y10:$Y23)),0)</f>
        <v>0</v>
      </c>
      <c r="Z24" s="29">
        <f>IF($Y24&lt;&gt;0,(($Y24-$O$6)/($F$6-$O$6)),0)</f>
        <v>0</v>
      </c>
      <c r="AA24" s="31">
        <f>IF(SUM($Y10:$Y23),(($Z24*$B24)),0)</f>
        <v>0</v>
      </c>
      <c r="AB24" s="34">
        <f>+P24-AA24</f>
        <v>0</v>
      </c>
      <c r="AC24" s="121" t="s">
        <v>64</v>
      </c>
      <c r="AD24" s="186" t="s">
        <v>106</v>
      </c>
      <c r="AE24" s="187"/>
      <c r="AF24" s="187"/>
      <c r="AG24" s="187"/>
      <c r="AH24" s="187"/>
      <c r="AI24" s="187"/>
      <c r="AJ24" s="188"/>
      <c r="AK24" s="29">
        <f>IF(SUM($AK10:$AK23),(1-EXP(-((SUM($AK10:$AK23)/COUNTIF($AK10:$AK23,"&gt;0"))^1)))*($F$6-(MAX($AK10:$AK23)))*(1-1/(EXP((((COUNTIF($AK10:$AK23,"&gt;0")^1)-1)*0.1))))+(MAX($AK10:$AK23)),0)</f>
        <v>0</v>
      </c>
      <c r="AL24" s="29">
        <f>IF($AK24&lt;&gt;0,(($AK24-$O$6)/($F$6-$O$6)),0)</f>
        <v>0</v>
      </c>
      <c r="AM24" s="31">
        <f>IF(SUM($AK10:$AK23),(($AL24*$B24)),0)</f>
        <v>0</v>
      </c>
      <c r="AN24" s="32" t="s">
        <v>65</v>
      </c>
      <c r="AO24" s="33">
        <f>$P24-$AM24</f>
        <v>0</v>
      </c>
      <c r="AS24" s="14"/>
      <c r="AZ24" s="15"/>
      <c r="BA24" s="15"/>
    </row>
    <row r="25" spans="1:61" s="13" customFormat="1" ht="13.8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S25" s="14"/>
    </row>
    <row r="26" spans="1:61" s="13" customFormat="1" ht="13.8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S26" s="14"/>
    </row>
    <row r="27" spans="1:61" s="75" customFormat="1" ht="13.8">
      <c r="AS27" s="76"/>
    </row>
    <row r="28" spans="1:61" s="75" customFormat="1" ht="13.8">
      <c r="AS28" s="76"/>
    </row>
    <row r="29" spans="1:61" s="75" customFormat="1" ht="13.8">
      <c r="AS29" s="76"/>
    </row>
    <row r="30" spans="1:61" s="75" customFormat="1" ht="13.8">
      <c r="AS30" s="76"/>
    </row>
    <row r="31" spans="1:61" s="75" customFormat="1" ht="13.8">
      <c r="AS31" s="76"/>
    </row>
    <row r="32" spans="1:61" s="75" customFormat="1" ht="13.8">
      <c r="AS32" s="76"/>
    </row>
    <row r="33" spans="45:45" s="75" customFormat="1" ht="13.8">
      <c r="AS33" s="76"/>
    </row>
    <row r="34" spans="45:45" s="75" customFormat="1" ht="13.8">
      <c r="AS34" s="76"/>
    </row>
  </sheetData>
  <mergeCells count="39">
    <mergeCell ref="A1:P2"/>
    <mergeCell ref="A8:A9"/>
    <mergeCell ref="F24:M24"/>
    <mergeCell ref="Q24:X24"/>
    <mergeCell ref="Q8:X8"/>
    <mergeCell ref="F8:M8"/>
    <mergeCell ref="W4:AD4"/>
    <mergeCell ref="A4:C5"/>
    <mergeCell ref="AB8:AB9"/>
    <mergeCell ref="N8:P8"/>
    <mergeCell ref="O6:P6"/>
    <mergeCell ref="I4:K4"/>
    <mergeCell ref="L4:P4"/>
    <mergeCell ref="N5:P5"/>
    <mergeCell ref="D4:E4"/>
    <mergeCell ref="F4:H4"/>
    <mergeCell ref="AD24:AJ24"/>
    <mergeCell ref="A3:P3"/>
    <mergeCell ref="W5:AD5"/>
    <mergeCell ref="W6:AD6"/>
    <mergeCell ref="A6:E6"/>
    <mergeCell ref="H6:N6"/>
    <mergeCell ref="F6:G6"/>
    <mergeCell ref="I5:M5"/>
    <mergeCell ref="D5:E5"/>
    <mergeCell ref="F5:H5"/>
    <mergeCell ref="Y8:AA8"/>
    <mergeCell ref="C24:E24"/>
    <mergeCell ref="E8:E9"/>
    <mergeCell ref="C8:C9"/>
    <mergeCell ref="A10:A24"/>
    <mergeCell ref="D8:D9"/>
    <mergeCell ref="B8:B9"/>
    <mergeCell ref="AO10:AO23"/>
    <mergeCell ref="AC8:AJ8"/>
    <mergeCell ref="AK8:AM8"/>
    <mergeCell ref="AO8:AO9"/>
    <mergeCell ref="AN10:AN23"/>
    <mergeCell ref="AN8:AN9"/>
  </mergeCells>
  <phoneticPr fontId="3" type="noConversion"/>
  <printOptions horizontalCentered="1" verticalCentered="1"/>
  <pageMargins left="0.75" right="0.75" top="1" bottom="1" header="0" footer="0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AZ24"/>
  <sheetViews>
    <sheetView topLeftCell="H1" zoomScale="90" zoomScaleNormal="90" workbookViewId="0">
      <selection activeCell="AD10" sqref="AD10:AD23"/>
    </sheetView>
  </sheetViews>
  <sheetFormatPr baseColWidth="10" defaultColWidth="5.44140625" defaultRowHeight="13.2"/>
  <cols>
    <col min="1" max="1" width="7.6640625" customWidth="1"/>
    <col min="2" max="2" width="5.44140625" customWidth="1"/>
    <col min="3" max="3" width="13" customWidth="1"/>
    <col min="4" max="4" width="10.33203125" customWidth="1"/>
    <col min="5" max="5" width="6.109375" bestFit="1" customWidth="1"/>
    <col min="6" max="11" width="4.6640625" customWidth="1"/>
    <col min="12" max="12" width="8.88671875" customWidth="1"/>
    <col min="13" max="13" width="10.109375" customWidth="1"/>
    <col min="14" max="14" width="7.109375" customWidth="1"/>
    <col min="15" max="20" width="5.6640625" customWidth="1"/>
    <col min="21" max="23" width="7.109375" customWidth="1"/>
    <col min="24" max="24" width="6.6640625" customWidth="1"/>
    <col min="25" max="25" width="7.33203125" customWidth="1"/>
    <col min="26" max="26" width="6.33203125" bestFit="1" customWidth="1"/>
    <col min="27" max="27" width="6" bestFit="1" customWidth="1"/>
    <col min="28" max="28" width="6.44140625" bestFit="1" customWidth="1"/>
    <col min="29" max="29" width="7.109375" customWidth="1"/>
    <col min="30" max="30" width="8.6640625" customWidth="1"/>
    <col min="31" max="33" width="7.109375" customWidth="1"/>
    <col min="34" max="34" width="5" customWidth="1"/>
    <col min="35" max="40" width="5.88671875" customWidth="1"/>
    <col min="41" max="41" width="7.109375" customWidth="1"/>
    <col min="42" max="42" width="8.109375" customWidth="1"/>
    <col min="43" max="43" width="7.109375" customWidth="1"/>
    <col min="44" max="44" width="8.6640625" customWidth="1"/>
    <col min="45" max="45" width="8" customWidth="1"/>
    <col min="46" max="46" width="7.44140625" customWidth="1"/>
    <col min="47" max="47" width="8.109375" customWidth="1"/>
    <col min="48" max="48" width="7.5546875" customWidth="1"/>
    <col min="49" max="49" width="7.88671875" customWidth="1"/>
    <col min="50" max="50" width="9.109375" customWidth="1"/>
    <col min="51" max="51" width="6.88671875" customWidth="1"/>
    <col min="52" max="52" width="6.44140625" customWidth="1"/>
    <col min="53" max="53" width="6.109375" customWidth="1"/>
  </cols>
  <sheetData>
    <row r="1" spans="1:52" ht="12.75" customHeight="1">
      <c r="A1" s="276" t="s">
        <v>84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  <c r="N1" s="9"/>
      <c r="O1" s="9"/>
      <c r="P1" s="7"/>
      <c r="Q1" s="7"/>
      <c r="R1" s="7"/>
      <c r="S1" s="7"/>
    </row>
    <row r="2" spans="1:52" ht="12.75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7"/>
      <c r="O2" s="7"/>
      <c r="P2" s="7"/>
      <c r="Q2" s="7"/>
      <c r="R2" s="7"/>
      <c r="S2" s="7"/>
    </row>
    <row r="3" spans="1:52" ht="13.5" customHeight="1" thickBot="1">
      <c r="A3" s="282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6"/>
      <c r="O3" s="6"/>
      <c r="P3" s="6"/>
      <c r="Q3" s="6"/>
      <c r="R3" s="6"/>
      <c r="S3" s="6"/>
      <c r="AJ3" s="8"/>
      <c r="AK3" s="8"/>
      <c r="AL3" s="8"/>
      <c r="AM3" s="8"/>
      <c r="AN3" s="8"/>
      <c r="AO3" s="8"/>
      <c r="AP3" s="8"/>
      <c r="AQ3" s="8"/>
    </row>
    <row r="4" spans="1:52" ht="69.75" customHeight="1">
      <c r="A4" s="263" t="s">
        <v>85</v>
      </c>
      <c r="B4" s="264"/>
      <c r="C4" s="264"/>
      <c r="D4" s="265" t="s">
        <v>91</v>
      </c>
      <c r="E4" s="265"/>
      <c r="F4" s="266" t="s">
        <v>112</v>
      </c>
      <c r="G4" s="266"/>
      <c r="H4" s="266"/>
      <c r="I4" s="266"/>
      <c r="J4" s="296" t="s">
        <v>86</v>
      </c>
      <c r="K4" s="296"/>
      <c r="L4" s="296"/>
      <c r="M4" s="297"/>
      <c r="N4" s="6"/>
      <c r="O4" s="6"/>
      <c r="P4" s="8"/>
      <c r="Q4" t="s">
        <v>8</v>
      </c>
      <c r="X4" s="285" t="s">
        <v>102</v>
      </c>
      <c r="Y4" s="286"/>
      <c r="Z4" s="286"/>
      <c r="AA4" s="286"/>
      <c r="AB4" s="286"/>
      <c r="AC4" s="286"/>
      <c r="AD4" s="286"/>
      <c r="AE4" s="18">
        <f>SUM($AG25:$AG955)</f>
        <v>0</v>
      </c>
      <c r="AJ4" s="125"/>
      <c r="AK4" s="125"/>
      <c r="AL4" s="125"/>
      <c r="AM4" s="125"/>
      <c r="AN4" s="125"/>
      <c r="AO4" s="125"/>
      <c r="AP4" s="125"/>
      <c r="AQ4" s="125"/>
    </row>
    <row r="5" spans="1:52" ht="71.25" customHeight="1">
      <c r="A5" s="263"/>
      <c r="B5" s="264"/>
      <c r="C5" s="264"/>
      <c r="D5" s="298" t="s">
        <v>87</v>
      </c>
      <c r="E5" s="298"/>
      <c r="F5" s="291" t="s">
        <v>61</v>
      </c>
      <c r="G5" s="291"/>
      <c r="H5" s="291"/>
      <c r="I5" s="291"/>
      <c r="J5" s="291"/>
      <c r="K5" s="267" t="s">
        <v>88</v>
      </c>
      <c r="L5" s="267"/>
      <c r="M5" s="268"/>
      <c r="N5" s="6"/>
      <c r="O5" s="6"/>
      <c r="P5" s="8"/>
      <c r="X5" s="269" t="s">
        <v>103</v>
      </c>
      <c r="Y5" s="270"/>
      <c r="Z5" s="270"/>
      <c r="AA5" s="270"/>
      <c r="AB5" s="270"/>
      <c r="AC5" s="270"/>
      <c r="AD5" s="270"/>
      <c r="AE5" s="10">
        <f>SUM(AY25:AY955)</f>
        <v>0</v>
      </c>
      <c r="AJ5" s="8"/>
      <c r="AK5" s="8"/>
      <c r="AL5" s="8"/>
      <c r="AM5" s="8"/>
      <c r="AN5" s="8"/>
      <c r="AO5" s="8"/>
      <c r="AP5" s="8"/>
      <c r="AQ5" s="8"/>
    </row>
    <row r="6" spans="1:52" ht="50.25" customHeight="1" thickBot="1">
      <c r="A6" s="292" t="s">
        <v>89</v>
      </c>
      <c r="B6" s="293"/>
      <c r="C6" s="293"/>
      <c r="D6" s="293"/>
      <c r="E6" s="158">
        <v>40</v>
      </c>
      <c r="F6" s="293" t="s">
        <v>90</v>
      </c>
      <c r="G6" s="293"/>
      <c r="H6" s="293"/>
      <c r="I6" s="293"/>
      <c r="J6" s="293"/>
      <c r="K6" s="293"/>
      <c r="L6" s="293"/>
      <c r="M6" s="126">
        <v>8</v>
      </c>
      <c r="N6" s="8"/>
      <c r="O6" s="2"/>
      <c r="P6" s="6"/>
      <c r="X6" s="289" t="s">
        <v>104</v>
      </c>
      <c r="Y6" s="290"/>
      <c r="Z6" s="290"/>
      <c r="AA6" s="290"/>
      <c r="AB6" s="290"/>
      <c r="AC6" s="290"/>
      <c r="AD6" s="290"/>
      <c r="AE6" s="19">
        <f>$AE$4+$AE$5</f>
        <v>0</v>
      </c>
    </row>
    <row r="7" spans="1:52" ht="13.8" thickBot="1">
      <c r="A7" s="1"/>
      <c r="B7" s="1"/>
      <c r="C7" s="1"/>
      <c r="D7" s="1"/>
      <c r="E7" s="1"/>
      <c r="F7" s="1"/>
      <c r="G7" s="1"/>
      <c r="H7" s="1"/>
    </row>
    <row r="8" spans="1:52" s="37" customFormat="1" ht="34.5" customHeight="1">
      <c r="A8" s="261" t="s">
        <v>13</v>
      </c>
      <c r="B8" s="294" t="s">
        <v>92</v>
      </c>
      <c r="C8" s="303" t="s">
        <v>12</v>
      </c>
      <c r="D8" s="287" t="s">
        <v>11</v>
      </c>
      <c r="E8" s="301" t="s">
        <v>28</v>
      </c>
      <c r="F8" s="321" t="s">
        <v>30</v>
      </c>
      <c r="G8" s="258"/>
      <c r="H8" s="258"/>
      <c r="I8" s="258"/>
      <c r="J8" s="258"/>
      <c r="K8" s="258"/>
      <c r="L8" s="299" t="s">
        <v>16</v>
      </c>
      <c r="M8" s="299"/>
      <c r="N8" s="300"/>
      <c r="O8" s="250" t="s">
        <v>29</v>
      </c>
      <c r="P8" s="258"/>
      <c r="Q8" s="258"/>
      <c r="R8" s="258"/>
      <c r="S8" s="258"/>
      <c r="T8" s="258"/>
      <c r="U8" s="248" t="s">
        <v>16</v>
      </c>
      <c r="V8" s="258"/>
      <c r="W8" s="260"/>
      <c r="X8" s="257" t="s">
        <v>27</v>
      </c>
      <c r="Y8" s="258"/>
      <c r="Z8" s="258"/>
      <c r="AA8" s="258"/>
      <c r="AB8" s="258"/>
      <c r="AC8" s="258"/>
      <c r="AD8" s="258"/>
      <c r="AE8" s="258"/>
      <c r="AF8" s="258"/>
      <c r="AG8" s="259"/>
      <c r="AH8" s="250" t="s">
        <v>26</v>
      </c>
      <c r="AI8" s="248" t="s">
        <v>39</v>
      </c>
      <c r="AJ8" s="248"/>
      <c r="AK8" s="248"/>
      <c r="AL8" s="248"/>
      <c r="AM8" s="248"/>
      <c r="AN8" s="248"/>
      <c r="AO8" s="248" t="s">
        <v>16</v>
      </c>
      <c r="AP8" s="248"/>
      <c r="AQ8" s="249"/>
      <c r="AR8" s="242" t="s">
        <v>40</v>
      </c>
      <c r="AS8" s="243"/>
      <c r="AT8" s="243"/>
      <c r="AU8" s="243"/>
      <c r="AV8" s="243"/>
      <c r="AW8" s="244"/>
      <c r="AX8" s="255" t="s">
        <v>31</v>
      </c>
      <c r="AY8" s="256"/>
      <c r="AZ8" s="312" t="s">
        <v>17</v>
      </c>
    </row>
    <row r="9" spans="1:52" s="37" customFormat="1" ht="36.75" customHeight="1" thickBot="1">
      <c r="A9" s="262"/>
      <c r="B9" s="295"/>
      <c r="C9" s="304"/>
      <c r="D9" s="288"/>
      <c r="E9" s="302"/>
      <c r="F9" s="68" t="s">
        <v>1</v>
      </c>
      <c r="G9" s="69" t="s">
        <v>2</v>
      </c>
      <c r="H9" s="69" t="s">
        <v>54</v>
      </c>
      <c r="I9" s="69" t="s">
        <v>6</v>
      </c>
      <c r="J9" s="69" t="s">
        <v>55</v>
      </c>
      <c r="K9" s="69" t="s">
        <v>3</v>
      </c>
      <c r="L9" s="164" t="s">
        <v>93</v>
      </c>
      <c r="M9" s="164" t="s">
        <v>94</v>
      </c>
      <c r="N9" s="40" t="s">
        <v>95</v>
      </c>
      <c r="O9" s="41" t="s">
        <v>1</v>
      </c>
      <c r="P9" s="42" t="s">
        <v>2</v>
      </c>
      <c r="Q9" s="42" t="s">
        <v>54</v>
      </c>
      <c r="R9" s="42" t="s">
        <v>6</v>
      </c>
      <c r="S9" s="42" t="s">
        <v>55</v>
      </c>
      <c r="T9" s="42" t="s">
        <v>3</v>
      </c>
      <c r="U9" s="159" t="s">
        <v>96</v>
      </c>
      <c r="V9" s="159" t="s">
        <v>97</v>
      </c>
      <c r="W9" s="160" t="s">
        <v>98</v>
      </c>
      <c r="X9" s="44" t="s">
        <v>21</v>
      </c>
      <c r="Y9" s="35" t="s">
        <v>67</v>
      </c>
      <c r="Z9" s="35" t="s">
        <v>68</v>
      </c>
      <c r="AA9" s="35" t="s">
        <v>69</v>
      </c>
      <c r="AB9" s="35" t="s">
        <v>70</v>
      </c>
      <c r="AC9" s="35" t="s">
        <v>71</v>
      </c>
      <c r="AD9" s="35" t="s">
        <v>72</v>
      </c>
      <c r="AE9" s="35" t="s">
        <v>73</v>
      </c>
      <c r="AF9" s="35" t="s">
        <v>74</v>
      </c>
      <c r="AG9" s="45" t="s">
        <v>75</v>
      </c>
      <c r="AH9" s="251"/>
      <c r="AI9" s="42" t="s">
        <v>32</v>
      </c>
      <c r="AJ9" s="42" t="s">
        <v>33</v>
      </c>
      <c r="AK9" s="42" t="s">
        <v>56</v>
      </c>
      <c r="AL9" s="42" t="s">
        <v>34</v>
      </c>
      <c r="AM9" s="42" t="s">
        <v>57</v>
      </c>
      <c r="AN9" s="42" t="s">
        <v>35</v>
      </c>
      <c r="AO9" s="43" t="s">
        <v>99</v>
      </c>
      <c r="AP9" s="43" t="s">
        <v>100</v>
      </c>
      <c r="AQ9" s="43" t="s">
        <v>101</v>
      </c>
      <c r="AR9" s="46" t="s">
        <v>78</v>
      </c>
      <c r="AS9" s="35" t="s">
        <v>77</v>
      </c>
      <c r="AT9" s="35" t="s">
        <v>79</v>
      </c>
      <c r="AU9" s="35" t="s">
        <v>80</v>
      </c>
      <c r="AV9" s="35" t="s">
        <v>81</v>
      </c>
      <c r="AW9" s="47" t="s">
        <v>82</v>
      </c>
      <c r="AX9" s="48" t="s">
        <v>66</v>
      </c>
      <c r="AY9" s="49" t="s">
        <v>83</v>
      </c>
      <c r="AZ9" s="313"/>
    </row>
    <row r="10" spans="1:52" s="37" customFormat="1" ht="25.5" customHeight="1" thickBot="1">
      <c r="A10" s="314"/>
      <c r="B10" s="36"/>
      <c r="C10" s="50"/>
      <c r="D10" s="51"/>
      <c r="E10" s="134"/>
      <c r="F10" s="127"/>
      <c r="G10" s="128"/>
      <c r="H10" s="128"/>
      <c r="I10" s="128"/>
      <c r="J10" s="128"/>
      <c r="K10" s="128"/>
      <c r="L10" s="140">
        <f t="shared" ref="L10:L23" si="0">$F10+$G10+$H10+$I10+$J10+$K10</f>
        <v>0</v>
      </c>
      <c r="M10" s="141">
        <f>IF($L10&lt;&gt;0,(($L10-$M$6)/($E$6-$M$6)),0)</f>
        <v>0</v>
      </c>
      <c r="N10" s="142">
        <f>($M10*$B10)</f>
        <v>0</v>
      </c>
      <c r="O10" s="54"/>
      <c r="P10" s="55"/>
      <c r="Q10" s="55"/>
      <c r="R10" s="55"/>
      <c r="S10" s="55"/>
      <c r="T10" s="55"/>
      <c r="U10" s="56">
        <f t="shared" ref="U10:U23" si="1">$O10+$P10+$Q10+$R10+$S10+$T10</f>
        <v>0</v>
      </c>
      <c r="V10" s="56">
        <f>IF($U10&lt;&gt;0,(($U10-$M$6)/($E$6-$M$6)),0)</f>
        <v>0</v>
      </c>
      <c r="W10" s="57">
        <f>($V10*$B10)</f>
        <v>0</v>
      </c>
      <c r="X10" s="318"/>
      <c r="Y10" s="245"/>
      <c r="Z10" s="245"/>
      <c r="AA10" s="245"/>
      <c r="AB10" s="245"/>
      <c r="AC10" s="245">
        <f>+AB10-AA10</f>
        <v>0</v>
      </c>
      <c r="AD10" s="245"/>
      <c r="AE10" s="245">
        <f>1+($AD10*(ABS(($M24-$V24)*2)-1))</f>
        <v>1</v>
      </c>
      <c r="AF10" s="245">
        <f>$AE10*$AC10</f>
        <v>0</v>
      </c>
      <c r="AG10" s="306">
        <f>$AF10*$B10</f>
        <v>0</v>
      </c>
      <c r="AH10" s="58"/>
      <c r="AI10" s="55"/>
      <c r="AJ10" s="55"/>
      <c r="AK10" s="55"/>
      <c r="AL10" s="55"/>
      <c r="AM10" s="55"/>
      <c r="AN10" s="55"/>
      <c r="AO10" s="56">
        <f t="shared" ref="AO10:AO23" si="2">$AI10+$AJ10+$AK10+$AL10+$AM10+$AN10</f>
        <v>0</v>
      </c>
      <c r="AP10" s="56">
        <f>IF($AO10&lt;&gt;0,(($AO10-$M$6)/($E$6-$M$6)),0)</f>
        <v>0</v>
      </c>
      <c r="AQ10" s="57">
        <f>($AP10*$B10)</f>
        <v>0</v>
      </c>
      <c r="AR10" s="252"/>
      <c r="AS10" s="245"/>
      <c r="AT10" s="245">
        <f>+AS10-AA10</f>
        <v>0</v>
      </c>
      <c r="AU10" s="245">
        <f>1+($AD10*(ABS(($M24-$V24)*2)-1))</f>
        <v>1</v>
      </c>
      <c r="AV10" s="245">
        <f>$AT10*$AU10</f>
        <v>0</v>
      </c>
      <c r="AW10" s="328">
        <f>$AV10*$B10</f>
        <v>0</v>
      </c>
      <c r="AX10" s="325">
        <f>$AS24-$Y24</f>
        <v>0</v>
      </c>
      <c r="AY10" s="239">
        <f>$AW10-$AG10</f>
        <v>0</v>
      </c>
      <c r="AZ10" s="331"/>
    </row>
    <row r="11" spans="1:52" s="37" customFormat="1" ht="25.5" customHeight="1" thickBot="1">
      <c r="A11" s="315"/>
      <c r="B11" s="168"/>
      <c r="C11" s="59"/>
      <c r="D11" s="60"/>
      <c r="E11" s="135"/>
      <c r="F11" s="105"/>
      <c r="G11" s="106"/>
      <c r="H11" s="106"/>
      <c r="I11" s="106"/>
      <c r="J11" s="106"/>
      <c r="K11" s="106"/>
      <c r="L11" s="136">
        <f t="shared" si="0"/>
        <v>0</v>
      </c>
      <c r="M11" s="52">
        <f>IF($L11&lt;&gt;0,(($L11-$M$6)/($E$6-$M$6)),0)</f>
        <v>0</v>
      </c>
      <c r="N11" s="53">
        <f>($M11*$B11)</f>
        <v>0</v>
      </c>
      <c r="O11" s="63"/>
      <c r="P11" s="64"/>
      <c r="Q11" s="64"/>
      <c r="R11" s="64"/>
      <c r="S11" s="64"/>
      <c r="T11" s="64"/>
      <c r="U11" s="56">
        <f t="shared" si="1"/>
        <v>0</v>
      </c>
      <c r="V11" s="56">
        <f>IF($U11&lt;&gt;0,(($U11-$M$6)/($E$6-$M$6)),0)</f>
        <v>0</v>
      </c>
      <c r="W11" s="57">
        <f>($V11*$B11)</f>
        <v>0</v>
      </c>
      <c r="X11" s="319"/>
      <c r="Y11" s="246"/>
      <c r="Z11" s="246"/>
      <c r="AA11" s="246"/>
      <c r="AB11" s="246"/>
      <c r="AC11" s="246"/>
      <c r="AD11" s="246"/>
      <c r="AE11" s="246"/>
      <c r="AF11" s="246"/>
      <c r="AG11" s="307"/>
      <c r="AH11" s="65"/>
      <c r="AI11" s="64"/>
      <c r="AJ11" s="64"/>
      <c r="AK11" s="64"/>
      <c r="AL11" s="64"/>
      <c r="AM11" s="64"/>
      <c r="AN11" s="64"/>
      <c r="AO11" s="56">
        <f t="shared" si="2"/>
        <v>0</v>
      </c>
      <c r="AP11" s="56">
        <f>IF($AO11&lt;&gt;0,(($AO11-$M$6)/($E$6-$M$6)),0)</f>
        <v>0</v>
      </c>
      <c r="AQ11" s="57">
        <f>($AP11*$B11)</f>
        <v>0</v>
      </c>
      <c r="AR11" s="253"/>
      <c r="AS11" s="246"/>
      <c r="AT11" s="246"/>
      <c r="AU11" s="246"/>
      <c r="AV11" s="246"/>
      <c r="AW11" s="329"/>
      <c r="AX11" s="326"/>
      <c r="AY11" s="240"/>
      <c r="AZ11" s="332"/>
    </row>
    <row r="12" spans="1:52" s="37" customFormat="1" ht="25.5" customHeight="1" thickBot="1">
      <c r="A12" s="315"/>
      <c r="B12" s="168"/>
      <c r="C12" s="59"/>
      <c r="D12" s="60"/>
      <c r="E12" s="135"/>
      <c r="F12" s="105"/>
      <c r="G12" s="106"/>
      <c r="H12" s="106"/>
      <c r="I12" s="106"/>
      <c r="J12" s="106"/>
      <c r="K12" s="106"/>
      <c r="L12" s="136">
        <f t="shared" si="0"/>
        <v>0</v>
      </c>
      <c r="M12" s="52">
        <f t="shared" ref="M12:M23" si="3">IF($L12&lt;&gt;0,(($L12-$M$6)/($E$6-$M$6)),0)</f>
        <v>0</v>
      </c>
      <c r="N12" s="53">
        <f t="shared" ref="N12:N23" si="4">($M12*$B12)</f>
        <v>0</v>
      </c>
      <c r="O12" s="63"/>
      <c r="P12" s="64"/>
      <c r="Q12" s="64"/>
      <c r="R12" s="64"/>
      <c r="S12" s="64"/>
      <c r="T12" s="64"/>
      <c r="U12" s="56">
        <f t="shared" si="1"/>
        <v>0</v>
      </c>
      <c r="V12" s="56">
        <f t="shared" ref="V12:V23" si="5">IF($U12&lt;&gt;0,(($U12-$M$6)/($E$6-$M$6)),0)</f>
        <v>0</v>
      </c>
      <c r="W12" s="57">
        <f t="shared" ref="W12:W23" si="6">($V12*$B12)</f>
        <v>0</v>
      </c>
      <c r="X12" s="319"/>
      <c r="Y12" s="246"/>
      <c r="Z12" s="246"/>
      <c r="AA12" s="246"/>
      <c r="AB12" s="246"/>
      <c r="AC12" s="246"/>
      <c r="AD12" s="246"/>
      <c r="AE12" s="246"/>
      <c r="AF12" s="246"/>
      <c r="AG12" s="307"/>
      <c r="AH12" s="65"/>
      <c r="AI12" s="64"/>
      <c r="AJ12" s="64"/>
      <c r="AK12" s="64"/>
      <c r="AL12" s="64"/>
      <c r="AM12" s="64"/>
      <c r="AN12" s="64"/>
      <c r="AO12" s="56">
        <f t="shared" si="2"/>
        <v>0</v>
      </c>
      <c r="AP12" s="56">
        <f t="shared" ref="AP12:AP23" si="7">IF($AO12&lt;&gt;0,(($AO12-$M$6)/($E$6-$M$6)),0)</f>
        <v>0</v>
      </c>
      <c r="AQ12" s="57">
        <f t="shared" ref="AQ12:AQ23" si="8">($AP12*$B12)</f>
        <v>0</v>
      </c>
      <c r="AR12" s="253"/>
      <c r="AS12" s="246"/>
      <c r="AT12" s="246"/>
      <c r="AU12" s="246"/>
      <c r="AV12" s="246"/>
      <c r="AW12" s="329"/>
      <c r="AX12" s="326"/>
      <c r="AY12" s="240"/>
      <c r="AZ12" s="332"/>
    </row>
    <row r="13" spans="1:52" s="37" customFormat="1" ht="25.5" customHeight="1" thickBot="1">
      <c r="A13" s="315"/>
      <c r="B13" s="168"/>
      <c r="C13" s="59"/>
      <c r="D13" s="60"/>
      <c r="E13" s="135"/>
      <c r="F13" s="105"/>
      <c r="G13" s="106"/>
      <c r="H13" s="106"/>
      <c r="I13" s="106"/>
      <c r="J13" s="106"/>
      <c r="K13" s="106"/>
      <c r="L13" s="136">
        <f t="shared" si="0"/>
        <v>0</v>
      </c>
      <c r="M13" s="52">
        <f t="shared" si="3"/>
        <v>0</v>
      </c>
      <c r="N13" s="53">
        <f t="shared" si="4"/>
        <v>0</v>
      </c>
      <c r="O13" s="63"/>
      <c r="P13" s="64"/>
      <c r="Q13" s="64"/>
      <c r="R13" s="64"/>
      <c r="S13" s="64"/>
      <c r="T13" s="64"/>
      <c r="U13" s="56">
        <f t="shared" si="1"/>
        <v>0</v>
      </c>
      <c r="V13" s="56">
        <f t="shared" si="5"/>
        <v>0</v>
      </c>
      <c r="W13" s="57">
        <f t="shared" si="6"/>
        <v>0</v>
      </c>
      <c r="X13" s="319"/>
      <c r="Y13" s="246"/>
      <c r="Z13" s="246"/>
      <c r="AA13" s="246"/>
      <c r="AB13" s="246"/>
      <c r="AC13" s="246"/>
      <c r="AD13" s="246"/>
      <c r="AE13" s="246"/>
      <c r="AF13" s="246"/>
      <c r="AG13" s="307"/>
      <c r="AH13" s="65"/>
      <c r="AI13" s="64"/>
      <c r="AJ13" s="64"/>
      <c r="AK13" s="64"/>
      <c r="AL13" s="64"/>
      <c r="AM13" s="64"/>
      <c r="AN13" s="64"/>
      <c r="AO13" s="56">
        <f t="shared" si="2"/>
        <v>0</v>
      </c>
      <c r="AP13" s="56">
        <f t="shared" si="7"/>
        <v>0</v>
      </c>
      <c r="AQ13" s="57">
        <f t="shared" si="8"/>
        <v>0</v>
      </c>
      <c r="AR13" s="253"/>
      <c r="AS13" s="246"/>
      <c r="AT13" s="246"/>
      <c r="AU13" s="246"/>
      <c r="AV13" s="246"/>
      <c r="AW13" s="329"/>
      <c r="AX13" s="326"/>
      <c r="AY13" s="240"/>
      <c r="AZ13" s="332"/>
    </row>
    <row r="14" spans="1:52" s="37" customFormat="1" ht="25.5" customHeight="1" thickBot="1">
      <c r="A14" s="315"/>
      <c r="B14" s="168"/>
      <c r="C14" s="59"/>
      <c r="D14" s="60"/>
      <c r="E14" s="135"/>
      <c r="F14" s="137"/>
      <c r="G14" s="138"/>
      <c r="H14" s="138"/>
      <c r="I14" s="138"/>
      <c r="J14" s="138"/>
      <c r="K14" s="138"/>
      <c r="L14" s="52">
        <f t="shared" si="0"/>
        <v>0</v>
      </c>
      <c r="M14" s="52">
        <f t="shared" si="3"/>
        <v>0</v>
      </c>
      <c r="N14" s="53">
        <f t="shared" si="4"/>
        <v>0</v>
      </c>
      <c r="O14" s="63"/>
      <c r="P14" s="64"/>
      <c r="Q14" s="64"/>
      <c r="R14" s="64"/>
      <c r="S14" s="64"/>
      <c r="T14" s="64"/>
      <c r="U14" s="56">
        <f t="shared" si="1"/>
        <v>0</v>
      </c>
      <c r="V14" s="56">
        <f t="shared" si="5"/>
        <v>0</v>
      </c>
      <c r="W14" s="57">
        <f t="shared" si="6"/>
        <v>0</v>
      </c>
      <c r="X14" s="319"/>
      <c r="Y14" s="246"/>
      <c r="Z14" s="246"/>
      <c r="AA14" s="246"/>
      <c r="AB14" s="246"/>
      <c r="AC14" s="246"/>
      <c r="AD14" s="246"/>
      <c r="AE14" s="246"/>
      <c r="AF14" s="246"/>
      <c r="AG14" s="307"/>
      <c r="AH14" s="65"/>
      <c r="AI14" s="64"/>
      <c r="AJ14" s="64"/>
      <c r="AK14" s="64"/>
      <c r="AL14" s="64"/>
      <c r="AM14" s="64"/>
      <c r="AN14" s="64"/>
      <c r="AO14" s="56">
        <f t="shared" si="2"/>
        <v>0</v>
      </c>
      <c r="AP14" s="56">
        <f t="shared" si="7"/>
        <v>0</v>
      </c>
      <c r="AQ14" s="57">
        <f t="shared" si="8"/>
        <v>0</v>
      </c>
      <c r="AR14" s="253"/>
      <c r="AS14" s="246"/>
      <c r="AT14" s="246"/>
      <c r="AU14" s="246"/>
      <c r="AV14" s="246"/>
      <c r="AW14" s="329"/>
      <c r="AX14" s="326"/>
      <c r="AY14" s="240"/>
      <c r="AZ14" s="332"/>
    </row>
    <row r="15" spans="1:52" s="37" customFormat="1" ht="25.5" customHeight="1" thickBot="1">
      <c r="A15" s="315"/>
      <c r="B15" s="168"/>
      <c r="C15" s="59"/>
      <c r="D15" s="60"/>
      <c r="E15" s="135"/>
      <c r="F15" s="61"/>
      <c r="G15" s="62"/>
      <c r="H15" s="62"/>
      <c r="I15" s="62"/>
      <c r="J15" s="62"/>
      <c r="K15" s="62"/>
      <c r="L15" s="52">
        <f t="shared" si="0"/>
        <v>0</v>
      </c>
      <c r="M15" s="52">
        <f t="shared" si="3"/>
        <v>0</v>
      </c>
      <c r="N15" s="53">
        <f t="shared" si="4"/>
        <v>0</v>
      </c>
      <c r="O15" s="63"/>
      <c r="P15" s="64"/>
      <c r="Q15" s="64"/>
      <c r="R15" s="64"/>
      <c r="S15" s="64"/>
      <c r="T15" s="64"/>
      <c r="U15" s="56">
        <f t="shared" si="1"/>
        <v>0</v>
      </c>
      <c r="V15" s="56">
        <f t="shared" si="5"/>
        <v>0</v>
      </c>
      <c r="W15" s="57">
        <f t="shared" si="6"/>
        <v>0</v>
      </c>
      <c r="X15" s="319"/>
      <c r="Y15" s="246"/>
      <c r="Z15" s="246"/>
      <c r="AA15" s="246"/>
      <c r="AB15" s="246"/>
      <c r="AC15" s="246"/>
      <c r="AD15" s="246"/>
      <c r="AE15" s="246"/>
      <c r="AF15" s="246"/>
      <c r="AG15" s="307"/>
      <c r="AH15" s="65"/>
      <c r="AI15" s="64"/>
      <c r="AJ15" s="64"/>
      <c r="AK15" s="64"/>
      <c r="AL15" s="64"/>
      <c r="AM15" s="64"/>
      <c r="AN15" s="64"/>
      <c r="AO15" s="56">
        <f t="shared" si="2"/>
        <v>0</v>
      </c>
      <c r="AP15" s="56">
        <f t="shared" si="7"/>
        <v>0</v>
      </c>
      <c r="AQ15" s="57">
        <f t="shared" si="8"/>
        <v>0</v>
      </c>
      <c r="AR15" s="253"/>
      <c r="AS15" s="246"/>
      <c r="AT15" s="246"/>
      <c r="AU15" s="246"/>
      <c r="AV15" s="246"/>
      <c r="AW15" s="329"/>
      <c r="AX15" s="326"/>
      <c r="AY15" s="240"/>
      <c r="AZ15" s="332"/>
    </row>
    <row r="16" spans="1:52" s="37" customFormat="1" ht="25.5" customHeight="1" thickBot="1">
      <c r="A16" s="315"/>
      <c r="B16" s="168"/>
      <c r="C16" s="59"/>
      <c r="D16" s="60"/>
      <c r="E16" s="135"/>
      <c r="F16" s="61"/>
      <c r="G16" s="62"/>
      <c r="H16" s="62"/>
      <c r="I16" s="62"/>
      <c r="J16" s="62"/>
      <c r="K16" s="62"/>
      <c r="L16" s="52">
        <f t="shared" si="0"/>
        <v>0</v>
      </c>
      <c r="M16" s="52">
        <f t="shared" si="3"/>
        <v>0</v>
      </c>
      <c r="N16" s="53">
        <f t="shared" si="4"/>
        <v>0</v>
      </c>
      <c r="O16" s="63"/>
      <c r="P16" s="64"/>
      <c r="Q16" s="64"/>
      <c r="R16" s="64"/>
      <c r="S16" s="64"/>
      <c r="T16" s="64"/>
      <c r="U16" s="56">
        <f t="shared" si="1"/>
        <v>0</v>
      </c>
      <c r="V16" s="56">
        <f t="shared" si="5"/>
        <v>0</v>
      </c>
      <c r="W16" s="57">
        <f t="shared" si="6"/>
        <v>0</v>
      </c>
      <c r="X16" s="319"/>
      <c r="Y16" s="246"/>
      <c r="Z16" s="246"/>
      <c r="AA16" s="246"/>
      <c r="AB16" s="246"/>
      <c r="AC16" s="246"/>
      <c r="AD16" s="246"/>
      <c r="AE16" s="246"/>
      <c r="AF16" s="246"/>
      <c r="AG16" s="307"/>
      <c r="AH16" s="65"/>
      <c r="AI16" s="64"/>
      <c r="AJ16" s="64"/>
      <c r="AK16" s="64"/>
      <c r="AL16" s="64"/>
      <c r="AM16" s="64"/>
      <c r="AN16" s="64"/>
      <c r="AO16" s="56">
        <f t="shared" si="2"/>
        <v>0</v>
      </c>
      <c r="AP16" s="56">
        <f t="shared" si="7"/>
        <v>0</v>
      </c>
      <c r="AQ16" s="57">
        <f t="shared" si="8"/>
        <v>0</v>
      </c>
      <c r="AR16" s="253"/>
      <c r="AS16" s="246"/>
      <c r="AT16" s="246"/>
      <c r="AU16" s="246"/>
      <c r="AV16" s="246"/>
      <c r="AW16" s="329"/>
      <c r="AX16" s="326"/>
      <c r="AY16" s="240"/>
      <c r="AZ16" s="332"/>
    </row>
    <row r="17" spans="1:52" s="37" customFormat="1" ht="25.5" customHeight="1" thickBot="1">
      <c r="A17" s="315"/>
      <c r="B17" s="168"/>
      <c r="C17" s="59"/>
      <c r="D17" s="60"/>
      <c r="E17" s="135"/>
      <c r="F17" s="61"/>
      <c r="G17" s="62"/>
      <c r="H17" s="62"/>
      <c r="I17" s="62"/>
      <c r="J17" s="62"/>
      <c r="K17" s="62"/>
      <c r="L17" s="52">
        <f t="shared" si="0"/>
        <v>0</v>
      </c>
      <c r="M17" s="52">
        <f t="shared" si="3"/>
        <v>0</v>
      </c>
      <c r="N17" s="53">
        <f t="shared" si="4"/>
        <v>0</v>
      </c>
      <c r="O17" s="63"/>
      <c r="P17" s="64"/>
      <c r="Q17" s="64"/>
      <c r="R17" s="64"/>
      <c r="S17" s="64"/>
      <c r="T17" s="64"/>
      <c r="U17" s="56">
        <f t="shared" si="1"/>
        <v>0</v>
      </c>
      <c r="V17" s="56">
        <f t="shared" si="5"/>
        <v>0</v>
      </c>
      <c r="W17" s="57">
        <f t="shared" si="6"/>
        <v>0</v>
      </c>
      <c r="X17" s="319"/>
      <c r="Y17" s="246"/>
      <c r="Z17" s="246"/>
      <c r="AA17" s="246"/>
      <c r="AB17" s="246"/>
      <c r="AC17" s="246"/>
      <c r="AD17" s="246"/>
      <c r="AE17" s="246"/>
      <c r="AF17" s="246"/>
      <c r="AG17" s="307"/>
      <c r="AH17" s="65"/>
      <c r="AI17" s="64"/>
      <c r="AJ17" s="64"/>
      <c r="AK17" s="64"/>
      <c r="AL17" s="64"/>
      <c r="AM17" s="64"/>
      <c r="AN17" s="64"/>
      <c r="AO17" s="56">
        <f t="shared" si="2"/>
        <v>0</v>
      </c>
      <c r="AP17" s="56">
        <f t="shared" si="7"/>
        <v>0</v>
      </c>
      <c r="AQ17" s="57">
        <f t="shared" si="8"/>
        <v>0</v>
      </c>
      <c r="AR17" s="253"/>
      <c r="AS17" s="246"/>
      <c r="AT17" s="246"/>
      <c r="AU17" s="246"/>
      <c r="AV17" s="246"/>
      <c r="AW17" s="329"/>
      <c r="AX17" s="326"/>
      <c r="AY17" s="240"/>
      <c r="AZ17" s="332"/>
    </row>
    <row r="18" spans="1:52" s="37" customFormat="1" ht="25.5" customHeight="1" thickBot="1">
      <c r="A18" s="315"/>
      <c r="B18" s="168"/>
      <c r="C18" s="59"/>
      <c r="D18" s="60"/>
      <c r="E18" s="135"/>
      <c r="F18" s="61"/>
      <c r="G18" s="62"/>
      <c r="H18" s="62"/>
      <c r="I18" s="62"/>
      <c r="J18" s="62"/>
      <c r="K18" s="62"/>
      <c r="L18" s="52">
        <f t="shared" si="0"/>
        <v>0</v>
      </c>
      <c r="M18" s="52">
        <f t="shared" si="3"/>
        <v>0</v>
      </c>
      <c r="N18" s="53">
        <f t="shared" si="4"/>
        <v>0</v>
      </c>
      <c r="O18" s="63"/>
      <c r="P18" s="64"/>
      <c r="Q18" s="64"/>
      <c r="R18" s="64"/>
      <c r="S18" s="64"/>
      <c r="T18" s="64"/>
      <c r="U18" s="56">
        <f t="shared" si="1"/>
        <v>0</v>
      </c>
      <c r="V18" s="56">
        <f t="shared" si="5"/>
        <v>0</v>
      </c>
      <c r="W18" s="57">
        <f t="shared" si="6"/>
        <v>0</v>
      </c>
      <c r="X18" s="319"/>
      <c r="Y18" s="246"/>
      <c r="Z18" s="246"/>
      <c r="AA18" s="246"/>
      <c r="AB18" s="246"/>
      <c r="AC18" s="246"/>
      <c r="AD18" s="246"/>
      <c r="AE18" s="246"/>
      <c r="AF18" s="246"/>
      <c r="AG18" s="307"/>
      <c r="AH18" s="65"/>
      <c r="AI18" s="64"/>
      <c r="AJ18" s="64"/>
      <c r="AK18" s="64"/>
      <c r="AL18" s="64"/>
      <c r="AM18" s="64"/>
      <c r="AN18" s="64"/>
      <c r="AO18" s="56">
        <f t="shared" si="2"/>
        <v>0</v>
      </c>
      <c r="AP18" s="56">
        <f t="shared" si="7"/>
        <v>0</v>
      </c>
      <c r="AQ18" s="57">
        <f t="shared" si="8"/>
        <v>0</v>
      </c>
      <c r="AR18" s="253"/>
      <c r="AS18" s="246"/>
      <c r="AT18" s="246"/>
      <c r="AU18" s="246"/>
      <c r="AV18" s="246"/>
      <c r="AW18" s="329"/>
      <c r="AX18" s="326"/>
      <c r="AY18" s="240"/>
      <c r="AZ18" s="332"/>
    </row>
    <row r="19" spans="1:52" s="37" customFormat="1" ht="25.5" customHeight="1" thickBot="1">
      <c r="A19" s="315"/>
      <c r="B19" s="168"/>
      <c r="C19" s="59"/>
      <c r="D19" s="60"/>
      <c r="E19" s="135"/>
      <c r="F19" s="61"/>
      <c r="G19" s="62"/>
      <c r="H19" s="62"/>
      <c r="I19" s="62"/>
      <c r="J19" s="62"/>
      <c r="K19" s="62"/>
      <c r="L19" s="52">
        <f t="shared" si="0"/>
        <v>0</v>
      </c>
      <c r="M19" s="52">
        <f t="shared" si="3"/>
        <v>0</v>
      </c>
      <c r="N19" s="53">
        <f t="shared" si="4"/>
        <v>0</v>
      </c>
      <c r="O19" s="63"/>
      <c r="P19" s="64"/>
      <c r="Q19" s="64"/>
      <c r="R19" s="64"/>
      <c r="S19" s="64"/>
      <c r="T19" s="64"/>
      <c r="U19" s="56">
        <f t="shared" si="1"/>
        <v>0</v>
      </c>
      <c r="V19" s="56">
        <f t="shared" si="5"/>
        <v>0</v>
      </c>
      <c r="W19" s="57">
        <f t="shared" si="6"/>
        <v>0</v>
      </c>
      <c r="X19" s="319"/>
      <c r="Y19" s="246"/>
      <c r="Z19" s="246"/>
      <c r="AA19" s="246"/>
      <c r="AB19" s="246"/>
      <c r="AC19" s="246"/>
      <c r="AD19" s="246"/>
      <c r="AE19" s="246"/>
      <c r="AF19" s="246"/>
      <c r="AG19" s="307"/>
      <c r="AH19" s="65"/>
      <c r="AI19" s="64"/>
      <c r="AJ19" s="64"/>
      <c r="AK19" s="64"/>
      <c r="AL19" s="64"/>
      <c r="AM19" s="64"/>
      <c r="AN19" s="64"/>
      <c r="AO19" s="56">
        <f t="shared" si="2"/>
        <v>0</v>
      </c>
      <c r="AP19" s="56">
        <f t="shared" si="7"/>
        <v>0</v>
      </c>
      <c r="AQ19" s="57">
        <f t="shared" si="8"/>
        <v>0</v>
      </c>
      <c r="AR19" s="253"/>
      <c r="AS19" s="246"/>
      <c r="AT19" s="246"/>
      <c r="AU19" s="246"/>
      <c r="AV19" s="246"/>
      <c r="AW19" s="329"/>
      <c r="AX19" s="326"/>
      <c r="AY19" s="240"/>
      <c r="AZ19" s="332"/>
    </row>
    <row r="20" spans="1:52" s="37" customFormat="1" ht="25.5" customHeight="1" thickBot="1">
      <c r="A20" s="315"/>
      <c r="B20" s="168"/>
      <c r="C20" s="59"/>
      <c r="D20" s="60"/>
      <c r="E20" s="135"/>
      <c r="F20" s="61"/>
      <c r="G20" s="62"/>
      <c r="H20" s="62"/>
      <c r="I20" s="62"/>
      <c r="J20" s="62"/>
      <c r="K20" s="62"/>
      <c r="L20" s="52">
        <f t="shared" si="0"/>
        <v>0</v>
      </c>
      <c r="M20" s="52">
        <f t="shared" si="3"/>
        <v>0</v>
      </c>
      <c r="N20" s="53">
        <f t="shared" si="4"/>
        <v>0</v>
      </c>
      <c r="O20" s="63"/>
      <c r="P20" s="64"/>
      <c r="Q20" s="64"/>
      <c r="R20" s="64"/>
      <c r="S20" s="64"/>
      <c r="T20" s="64"/>
      <c r="U20" s="56">
        <f t="shared" si="1"/>
        <v>0</v>
      </c>
      <c r="V20" s="56">
        <f t="shared" si="5"/>
        <v>0</v>
      </c>
      <c r="W20" s="57">
        <f t="shared" si="6"/>
        <v>0</v>
      </c>
      <c r="X20" s="319"/>
      <c r="Y20" s="246"/>
      <c r="Z20" s="246"/>
      <c r="AA20" s="246"/>
      <c r="AB20" s="246"/>
      <c r="AC20" s="246"/>
      <c r="AD20" s="246"/>
      <c r="AE20" s="246"/>
      <c r="AF20" s="246"/>
      <c r="AG20" s="307"/>
      <c r="AH20" s="65"/>
      <c r="AI20" s="64"/>
      <c r="AJ20" s="64"/>
      <c r="AK20" s="64"/>
      <c r="AL20" s="64"/>
      <c r="AM20" s="64"/>
      <c r="AN20" s="64"/>
      <c r="AO20" s="56">
        <f t="shared" si="2"/>
        <v>0</v>
      </c>
      <c r="AP20" s="56">
        <f t="shared" si="7"/>
        <v>0</v>
      </c>
      <c r="AQ20" s="57">
        <f t="shared" si="8"/>
        <v>0</v>
      </c>
      <c r="AR20" s="253"/>
      <c r="AS20" s="246"/>
      <c r="AT20" s="246"/>
      <c r="AU20" s="246"/>
      <c r="AV20" s="246"/>
      <c r="AW20" s="329"/>
      <c r="AX20" s="326"/>
      <c r="AY20" s="240"/>
      <c r="AZ20" s="332"/>
    </row>
    <row r="21" spans="1:52" s="37" customFormat="1" ht="25.5" customHeight="1" thickBot="1">
      <c r="A21" s="315"/>
      <c r="B21" s="168"/>
      <c r="C21" s="59"/>
      <c r="D21" s="60"/>
      <c r="E21" s="135"/>
      <c r="F21" s="61"/>
      <c r="G21" s="62"/>
      <c r="H21" s="62"/>
      <c r="I21" s="62"/>
      <c r="J21" s="62"/>
      <c r="K21" s="62"/>
      <c r="L21" s="52">
        <f t="shared" si="0"/>
        <v>0</v>
      </c>
      <c r="M21" s="52">
        <f t="shared" si="3"/>
        <v>0</v>
      </c>
      <c r="N21" s="53">
        <f t="shared" si="4"/>
        <v>0</v>
      </c>
      <c r="O21" s="63"/>
      <c r="P21" s="64"/>
      <c r="Q21" s="64"/>
      <c r="R21" s="64"/>
      <c r="S21" s="64"/>
      <c r="T21" s="64"/>
      <c r="U21" s="56">
        <f t="shared" si="1"/>
        <v>0</v>
      </c>
      <c r="V21" s="56">
        <f t="shared" si="5"/>
        <v>0</v>
      </c>
      <c r="W21" s="57">
        <f t="shared" si="6"/>
        <v>0</v>
      </c>
      <c r="X21" s="319"/>
      <c r="Y21" s="246"/>
      <c r="Z21" s="246"/>
      <c r="AA21" s="246"/>
      <c r="AB21" s="246"/>
      <c r="AC21" s="246"/>
      <c r="AD21" s="246"/>
      <c r="AE21" s="246"/>
      <c r="AF21" s="246"/>
      <c r="AG21" s="307"/>
      <c r="AH21" s="65"/>
      <c r="AI21" s="64"/>
      <c r="AJ21" s="64"/>
      <c r="AK21" s="64"/>
      <c r="AL21" s="64"/>
      <c r="AM21" s="64"/>
      <c r="AN21" s="64"/>
      <c r="AO21" s="56">
        <f t="shared" si="2"/>
        <v>0</v>
      </c>
      <c r="AP21" s="56">
        <f t="shared" si="7"/>
        <v>0</v>
      </c>
      <c r="AQ21" s="57">
        <f t="shared" si="8"/>
        <v>0</v>
      </c>
      <c r="AR21" s="253"/>
      <c r="AS21" s="246"/>
      <c r="AT21" s="246"/>
      <c r="AU21" s="246"/>
      <c r="AV21" s="246"/>
      <c r="AW21" s="329"/>
      <c r="AX21" s="326"/>
      <c r="AY21" s="240"/>
      <c r="AZ21" s="332"/>
    </row>
    <row r="22" spans="1:52" s="37" customFormat="1" ht="25.5" customHeight="1" thickBot="1">
      <c r="A22" s="316"/>
      <c r="B22" s="168"/>
      <c r="C22" s="59"/>
      <c r="D22" s="60"/>
      <c r="E22" s="135"/>
      <c r="F22" s="61"/>
      <c r="G22" s="62"/>
      <c r="H22" s="62"/>
      <c r="I22" s="62"/>
      <c r="J22" s="62"/>
      <c r="K22" s="62"/>
      <c r="L22" s="52">
        <f t="shared" si="0"/>
        <v>0</v>
      </c>
      <c r="M22" s="52">
        <f t="shared" si="3"/>
        <v>0</v>
      </c>
      <c r="N22" s="53">
        <f t="shared" si="4"/>
        <v>0</v>
      </c>
      <c r="O22" s="63"/>
      <c r="P22" s="64"/>
      <c r="Q22" s="64"/>
      <c r="R22" s="64"/>
      <c r="S22" s="64"/>
      <c r="T22" s="64"/>
      <c r="U22" s="56">
        <f t="shared" si="1"/>
        <v>0</v>
      </c>
      <c r="V22" s="56">
        <f t="shared" si="5"/>
        <v>0</v>
      </c>
      <c r="W22" s="57">
        <f t="shared" si="6"/>
        <v>0</v>
      </c>
      <c r="X22" s="319"/>
      <c r="Y22" s="246"/>
      <c r="Z22" s="246"/>
      <c r="AA22" s="246"/>
      <c r="AB22" s="246"/>
      <c r="AC22" s="246"/>
      <c r="AD22" s="246"/>
      <c r="AE22" s="246"/>
      <c r="AF22" s="246"/>
      <c r="AG22" s="307"/>
      <c r="AH22" s="65"/>
      <c r="AI22" s="64"/>
      <c r="AJ22" s="64"/>
      <c r="AK22" s="64"/>
      <c r="AL22" s="64"/>
      <c r="AM22" s="64"/>
      <c r="AN22" s="64"/>
      <c r="AO22" s="56">
        <f t="shared" si="2"/>
        <v>0</v>
      </c>
      <c r="AP22" s="56">
        <f t="shared" si="7"/>
        <v>0</v>
      </c>
      <c r="AQ22" s="57">
        <f t="shared" si="8"/>
        <v>0</v>
      </c>
      <c r="AR22" s="253"/>
      <c r="AS22" s="246"/>
      <c r="AT22" s="246"/>
      <c r="AU22" s="246"/>
      <c r="AV22" s="246"/>
      <c r="AW22" s="329"/>
      <c r="AX22" s="326"/>
      <c r="AY22" s="240"/>
      <c r="AZ22" s="332"/>
    </row>
    <row r="23" spans="1:52" s="37" customFormat="1" ht="25.5" customHeight="1" thickBot="1">
      <c r="A23" s="316"/>
      <c r="B23" s="168"/>
      <c r="C23" s="66"/>
      <c r="D23" s="67"/>
      <c r="E23" s="139"/>
      <c r="F23" s="38"/>
      <c r="G23" s="39"/>
      <c r="H23" s="39"/>
      <c r="I23" s="39"/>
      <c r="J23" s="39"/>
      <c r="K23" s="39"/>
      <c r="L23" s="143">
        <f t="shared" si="0"/>
        <v>0</v>
      </c>
      <c r="M23" s="52">
        <f t="shared" si="3"/>
        <v>0</v>
      </c>
      <c r="N23" s="53">
        <f t="shared" si="4"/>
        <v>0</v>
      </c>
      <c r="O23" s="70"/>
      <c r="P23" s="71"/>
      <c r="Q23" s="71"/>
      <c r="R23" s="71"/>
      <c r="S23" s="71"/>
      <c r="T23" s="71"/>
      <c r="U23" s="56">
        <f t="shared" si="1"/>
        <v>0</v>
      </c>
      <c r="V23" s="56">
        <f t="shared" si="5"/>
        <v>0</v>
      </c>
      <c r="W23" s="57">
        <f t="shared" si="6"/>
        <v>0</v>
      </c>
      <c r="X23" s="320"/>
      <c r="Y23" s="305"/>
      <c r="Z23" s="305"/>
      <c r="AA23" s="305"/>
      <c r="AB23" s="305"/>
      <c r="AC23" s="305"/>
      <c r="AD23" s="305"/>
      <c r="AE23" s="305"/>
      <c r="AF23" s="305"/>
      <c r="AG23" s="308"/>
      <c r="AH23" s="72"/>
      <c r="AI23" s="73"/>
      <c r="AJ23" s="73"/>
      <c r="AK23" s="73"/>
      <c r="AL23" s="73"/>
      <c r="AM23" s="73"/>
      <c r="AN23" s="73"/>
      <c r="AO23" s="56">
        <f t="shared" si="2"/>
        <v>0</v>
      </c>
      <c r="AP23" s="56">
        <f t="shared" si="7"/>
        <v>0</v>
      </c>
      <c r="AQ23" s="57">
        <f t="shared" si="8"/>
        <v>0</v>
      </c>
      <c r="AR23" s="254"/>
      <c r="AS23" s="247"/>
      <c r="AT23" s="247"/>
      <c r="AU23" s="305"/>
      <c r="AV23" s="247"/>
      <c r="AW23" s="330"/>
      <c r="AX23" s="327"/>
      <c r="AY23" s="241"/>
      <c r="AZ23" s="332"/>
    </row>
    <row r="24" spans="1:52" s="21" customFormat="1" ht="38.25" customHeight="1" thickBot="1">
      <c r="A24" s="317"/>
      <c r="B24" s="168"/>
      <c r="C24" s="322"/>
      <c r="D24" s="323"/>
      <c r="E24" s="324"/>
      <c r="F24" s="220" t="s">
        <v>105</v>
      </c>
      <c r="G24" s="187"/>
      <c r="H24" s="187"/>
      <c r="I24" s="187"/>
      <c r="J24" s="187"/>
      <c r="K24" s="187"/>
      <c r="L24" s="16">
        <f>IF(SUM($L10:$L23),(1-EXP(-((SUM($L10:$L23)/COUNTIF($L10:$L23,"&gt;0"))^1)))*($E$6-(MAX($L10:$L23)))*(1-1/(EXP((((COUNTIF($L10:$L23,"&gt;0")^1)-1)*0.1))))+(MAX($L10:$L23)),0)</f>
        <v>0</v>
      </c>
      <c r="M24" s="11">
        <f>IF($L24&lt;&gt;0,(($L24-$M$6)/($E$6-$M$6)),0)</f>
        <v>0</v>
      </c>
      <c r="N24" s="17">
        <f>IF(SUM($L10:$L23),(($M24*$B24)),0)</f>
        <v>0</v>
      </c>
      <c r="O24" s="186" t="s">
        <v>107</v>
      </c>
      <c r="P24" s="187"/>
      <c r="Q24" s="187"/>
      <c r="R24" s="187"/>
      <c r="S24" s="187"/>
      <c r="T24" s="187"/>
      <c r="U24" s="16">
        <f>IF(SUM($U10:$U23),(1-EXP(-((SUM($U10:$U23)/COUNTIF($U10:$U23,"&gt;0"))^1)))*($E$6-(MAX($U10:$U23)))*(1-1/(EXP((((COUNTIF($U10:$U23,"&gt;0")^1)-1)*0.1))))+(MAX($U10:$U23)),0)</f>
        <v>0</v>
      </c>
      <c r="V24" s="11">
        <f>IF($U24&lt;&gt;0,(($U24-$M$6)/($E$6-$M$6)),0)</f>
        <v>0</v>
      </c>
      <c r="W24" s="17">
        <f>IF(SUM($U10:$U23),(($V24*$B24)),0)</f>
        <v>0</v>
      </c>
      <c r="X24" s="121" t="s">
        <v>64</v>
      </c>
      <c r="Y24" s="20">
        <f>$N24-$W24</f>
        <v>0</v>
      </c>
      <c r="Z24" s="309" t="s">
        <v>8</v>
      </c>
      <c r="AA24" s="310"/>
      <c r="AB24" s="310"/>
      <c r="AC24" s="310"/>
      <c r="AD24" s="310"/>
      <c r="AE24" s="310"/>
      <c r="AF24" s="310"/>
      <c r="AG24" s="311"/>
      <c r="AH24" s="186" t="s">
        <v>108</v>
      </c>
      <c r="AI24" s="187"/>
      <c r="AJ24" s="187"/>
      <c r="AK24" s="187"/>
      <c r="AL24" s="187"/>
      <c r="AM24" s="187"/>
      <c r="AN24" s="188"/>
      <c r="AO24" s="11">
        <f>IF(SUM($AO10:$AO23),(1-EXP(-((SUM($AO10:$AO23)/COUNTIF($AO10:$AO23,"&gt;0"))^1)))*($E$6-(MAX($AO10:$AO23)))*(1-1/(EXP((((COUNTIF($AO10:$AO23,"&gt;0")^1)-1)*0.1))))+(MAX($AO10:$AO23)),0)</f>
        <v>0</v>
      </c>
      <c r="AP24" s="11">
        <f>IF($AO24&lt;&gt;0,(($AO24-$M$6)/($E$6-$M$6)),0)</f>
        <v>0</v>
      </c>
      <c r="AQ24" s="17">
        <f>IF(SUM($AO10:$AO23),(($AP24*$B24)),0)</f>
        <v>0</v>
      </c>
      <c r="AR24" s="32" t="s">
        <v>76</v>
      </c>
      <c r="AS24" s="12">
        <f>$N24-$AQ24</f>
        <v>0</v>
      </c>
      <c r="AT24" s="271"/>
      <c r="AU24" s="272"/>
      <c r="AV24" s="272"/>
      <c r="AW24" s="273"/>
      <c r="AX24" s="274"/>
      <c r="AY24" s="275"/>
      <c r="AZ24" s="333"/>
    </row>
  </sheetData>
  <mergeCells count="57">
    <mergeCell ref="AZ8:AZ9"/>
    <mergeCell ref="A10:A24"/>
    <mergeCell ref="X10:X23"/>
    <mergeCell ref="Y10:Y23"/>
    <mergeCell ref="AA10:AA23"/>
    <mergeCell ref="AB10:AB23"/>
    <mergeCell ref="AC10:AC23"/>
    <mergeCell ref="AD10:AD23"/>
    <mergeCell ref="AI8:AN8"/>
    <mergeCell ref="F8:K8"/>
    <mergeCell ref="C24:E24"/>
    <mergeCell ref="AX10:AX23"/>
    <mergeCell ref="AW10:AW23"/>
    <mergeCell ref="AU10:AU23"/>
    <mergeCell ref="AV10:AV23"/>
    <mergeCell ref="AZ10:AZ24"/>
    <mergeCell ref="F24:K24"/>
    <mergeCell ref="O24:T24"/>
    <mergeCell ref="AH24:AN24"/>
    <mergeCell ref="AE10:AE23"/>
    <mergeCell ref="AF10:AF23"/>
    <mergeCell ref="AG10:AG23"/>
    <mergeCell ref="Z24:AG24"/>
    <mergeCell ref="Z10:Z23"/>
    <mergeCell ref="AT24:AW24"/>
    <mergeCell ref="AX24:AY24"/>
    <mergeCell ref="A1:M2"/>
    <mergeCell ref="A3:M3"/>
    <mergeCell ref="X4:AD4"/>
    <mergeCell ref="D8:D9"/>
    <mergeCell ref="X6:AD6"/>
    <mergeCell ref="F5:J5"/>
    <mergeCell ref="A6:D6"/>
    <mergeCell ref="B8:B9"/>
    <mergeCell ref="J4:M4"/>
    <mergeCell ref="F6:L6"/>
    <mergeCell ref="D5:E5"/>
    <mergeCell ref="L8:N8"/>
    <mergeCell ref="E8:E9"/>
    <mergeCell ref="C8:C9"/>
    <mergeCell ref="X8:AG8"/>
    <mergeCell ref="U8:W8"/>
    <mergeCell ref="A8:A9"/>
    <mergeCell ref="A4:C5"/>
    <mergeCell ref="D4:E4"/>
    <mergeCell ref="F4:I4"/>
    <mergeCell ref="K5:M5"/>
    <mergeCell ref="X5:AD5"/>
    <mergeCell ref="O8:T8"/>
    <mergeCell ref="AY10:AY23"/>
    <mergeCell ref="AR8:AW8"/>
    <mergeCell ref="AT10:AT23"/>
    <mergeCell ref="AO8:AQ8"/>
    <mergeCell ref="AH8:AH9"/>
    <mergeCell ref="AS10:AS23"/>
    <mergeCell ref="AR10:AR23"/>
    <mergeCell ref="AX8:AY8"/>
  </mergeCells>
  <phoneticPr fontId="3" type="noConversion"/>
  <printOptions verticalCentered="1"/>
  <pageMargins left="0.75" right="0.75" top="1" bottom="1" header="0" footer="0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B33" sqref="B33"/>
    </sheetView>
  </sheetViews>
  <sheetFormatPr baseColWidth="10" defaultColWidth="11.44140625" defaultRowHeight="15" customHeight="1"/>
  <cols>
    <col min="1" max="1" width="16.88671875" style="152" customWidth="1"/>
    <col min="2" max="2" width="45.88671875" style="154" bestFit="1" customWidth="1"/>
    <col min="3" max="3" width="32.88671875" style="154" customWidth="1"/>
    <col min="4" max="4" width="10.109375" style="152" customWidth="1"/>
    <col min="5" max="5" width="14.6640625" style="153" bestFit="1" customWidth="1"/>
    <col min="6" max="16384" width="11.44140625" style="157"/>
  </cols>
  <sheetData>
    <row r="1" spans="1:5" s="22" customFormat="1" ht="15" customHeight="1">
      <c r="A1" s="161" t="s">
        <v>23</v>
      </c>
      <c r="B1" s="116" t="s">
        <v>42</v>
      </c>
      <c r="C1" s="336" t="s">
        <v>44</v>
      </c>
      <c r="D1" s="334" t="s">
        <v>43</v>
      </c>
      <c r="E1" s="335"/>
    </row>
    <row r="2" spans="1:5" s="156" customFormat="1" ht="15" customHeight="1" thickBot="1">
      <c r="A2" s="144" t="s">
        <v>22</v>
      </c>
      <c r="B2" s="145" t="s">
        <v>25</v>
      </c>
      <c r="C2" s="337"/>
      <c r="D2" s="146" t="s">
        <v>45</v>
      </c>
      <c r="E2" s="147" t="s">
        <v>46</v>
      </c>
    </row>
  </sheetData>
  <mergeCells count="2">
    <mergeCell ref="D1:E1"/>
    <mergeCell ref="C1:C2"/>
  </mergeCells>
  <phoneticPr fontId="3" type="noConversion"/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sqref="A1:IV65536"/>
    </sheetView>
  </sheetViews>
  <sheetFormatPr baseColWidth="10" defaultColWidth="8.33203125" defaultRowHeight="13.2"/>
  <cols>
    <col min="1" max="1" width="8.109375" style="149" bestFit="1" customWidth="1"/>
    <col min="2" max="2" width="45.88671875" style="151" bestFit="1" customWidth="1"/>
    <col min="3" max="3" width="11.33203125" style="154" bestFit="1" customWidth="1"/>
    <col min="4" max="4" width="21.88671875" style="153" bestFit="1" customWidth="1"/>
    <col min="5" max="5" width="35" style="154" bestFit="1" customWidth="1"/>
    <col min="6" max="6" width="21.5546875" style="152" customWidth="1"/>
    <col min="7" max="7" width="21.5546875" style="150" customWidth="1"/>
    <col min="8" max="16384" width="8.33203125" style="155"/>
  </cols>
  <sheetData>
    <row r="1" spans="1:7" s="117" customFormat="1">
      <c r="A1" s="161" t="s">
        <v>41</v>
      </c>
      <c r="B1" s="116" t="s">
        <v>42</v>
      </c>
      <c r="C1" s="162" t="s">
        <v>24</v>
      </c>
      <c r="D1" s="338" t="s">
        <v>44</v>
      </c>
      <c r="E1" s="340" t="s">
        <v>47</v>
      </c>
      <c r="F1" s="334" t="s">
        <v>43</v>
      </c>
      <c r="G1" s="335"/>
    </row>
    <row r="2" spans="1:7" s="148" customFormat="1" ht="13.8" thickBot="1">
      <c r="A2" s="144" t="s">
        <v>22</v>
      </c>
      <c r="B2" s="145" t="s">
        <v>25</v>
      </c>
      <c r="C2" s="163" t="s">
        <v>22</v>
      </c>
      <c r="D2" s="339"/>
      <c r="E2" s="341"/>
      <c r="F2" s="146" t="s">
        <v>45</v>
      </c>
      <c r="G2" s="147" t="s">
        <v>46</v>
      </c>
    </row>
  </sheetData>
  <mergeCells count="3">
    <mergeCell ref="F1:G1"/>
    <mergeCell ref="D1:D2"/>
    <mergeCell ref="E1:E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Registro</vt:lpstr>
      <vt:lpstr>Cualitativa</vt:lpstr>
      <vt:lpstr>Cuantitativa</vt:lpstr>
      <vt:lpstr>Comentarios Cualitativa</vt:lpstr>
      <vt:lpstr>Comentarios Cuantitativa</vt:lpstr>
      <vt:lpstr>Cualitativa!Área_de_impresión</vt:lpstr>
      <vt:lpstr>Cuantitativa!Área_de_impresión</vt:lpstr>
      <vt:lpstr>indicador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iappegor</dc:creator>
  <cp:lastModifiedBy>e</cp:lastModifiedBy>
  <cp:lastPrinted>2009-01-28T11:00:07Z</cp:lastPrinted>
  <dcterms:created xsi:type="dcterms:W3CDTF">2006-06-15T09:44:48Z</dcterms:created>
  <dcterms:modified xsi:type="dcterms:W3CDTF">2016-01-22T10:12:36Z</dcterms:modified>
</cp:coreProperties>
</file>